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10155" tabRatio="832" activeTab="0"/>
  </bookViews>
  <sheets>
    <sheet name="Copertina" sheetId="1" r:id="rId1"/>
    <sheet name="1 - Dati identificativi" sheetId="2" r:id="rId2"/>
    <sheet name="2 - Soggiornanti" sheetId="3" r:id="rId3"/>
    <sheet name="3 - Lavoro" sheetId="4" r:id="rId4"/>
    <sheet name="4 - Alloggio" sheetId="5" r:id="rId5"/>
    <sheet name="5 - Sanità" sheetId="6" r:id="rId6"/>
    <sheet name="6 - Minori e scuola" sheetId="7" r:id="rId7"/>
    <sheet name="6bis - Minori non accompagnati" sheetId="8" r:id="rId8"/>
    <sheet name="7 - Servizi sociali" sheetId="9" r:id="rId9"/>
    <sheet name="8 - Fisco e previdenza" sheetId="10" r:id="rId10"/>
    <sheet name="9 - Contenzioso" sheetId="11" r:id="rId11"/>
    <sheet name="10 - Devianza" sheetId="12" r:id="rId12"/>
    <sheet name="11 - Cultura e religione" sheetId="13" r:id="rId13"/>
    <sheet name="12 - Iniziative del territorio" sheetId="14" r:id="rId14"/>
    <sheet name="13 - Composizione del Consiglio" sheetId="15" r:id="rId15"/>
    <sheet name="14 - Attività del Consiglio" sheetId="16" r:id="rId16"/>
    <sheet name="15 - Sportello unico" sheetId="17" r:id="rId17"/>
    <sheet name="16 - L'informazione" sheetId="18" r:id="rId18"/>
    <sheet name="17 - Scheda libera" sheetId="19" r:id="rId19"/>
    <sheet name="18 - Sintesi" sheetId="20" r:id="rId20"/>
    <sheet name="Appoggio" sheetId="21" state="hidden" r:id="rId21"/>
  </sheets>
  <definedNames>
    <definedName name="Dodici_Atti">'12 - Iniziative del territorio'!$A$19:$I$28</definedName>
    <definedName name="Dodici_Progetti">'12 - Iniziative del territorio'!$A$6:$I$15</definedName>
    <definedName name="Due_data1">'2 - Soggiornanti'!$D$5</definedName>
    <definedName name="Due_data2">'2 - Soggiornanti'!$E$24</definedName>
    <definedName name="Due_PopolazioneStraniera">'2 - Soggiornanti'!$A$25:$I$34</definedName>
    <definedName name="Elenco_ambiti">'Appoggio'!$G$6:$G$14</definedName>
    <definedName name="Elenco_Anni">'Appoggio'!$Z$2:$Z$6</definedName>
    <definedName name="Elenco_Associazione_Immigrati">'Appoggio'!$G$96:$G$99</definedName>
    <definedName name="Elenco_Associazioni_Assistenza">'Appoggio'!$G$112:$G$119</definedName>
    <definedName name="Elenco_Associazioni_Categoria">'Appoggio'!$G$80:$G$89</definedName>
    <definedName name="Elenco_Direzioni">'Appoggio'!$L$22:$L$23</definedName>
    <definedName name="Elenco_Finanziamenti">'Appoggio'!$G$17:$G$18</definedName>
    <definedName name="Elenco_Istituzioni">'Appoggio'!$G$22:$G$58</definedName>
    <definedName name="Elenco_Mesi">'Appoggio'!$X$2:$X$13</definedName>
    <definedName name="Elenco_province">'Appoggio'!$A$2:$A$104</definedName>
    <definedName name="Elenco_Rappresentanti">'Appoggio'!$I$22:$I$29</definedName>
    <definedName name="Elenco_Rappresentanti_Associazioni">'Appoggio'!$I$37:$I$40</definedName>
    <definedName name="Elenco_settori_produttivi">'Appoggio'!$E$2:$E$49</definedName>
    <definedName name="Elenco_Si_No">'Appoggio'!$G$2:$G$3</definedName>
    <definedName name="Elenco_Sindacati">'Appoggio'!$G$69:$G$72</definedName>
    <definedName name="Elenco_Stati">'Appoggio'!$C$2:$C$232</definedName>
    <definedName name="Elenco_target">'Appoggio'!$I$11:$I$14</definedName>
    <definedName name="Elenco_Tipi_Ricorso">'Appoggio'!$L$11:$L$13</definedName>
    <definedName name="Elenco_UnitaMisura">'Appoggio'!$AB$2:$AB$5</definedName>
    <definedName name="Problemi_Abusi">'Appoggio'!$N$80:$N$87</definedName>
    <definedName name="Problemi_Applicativo">'Appoggio'!$N$37:$N$68</definedName>
    <definedName name="Problemi_HelpDesk">'Appoggio'!$N$71:$N$77</definedName>
    <definedName name="Problemi_Modulistica">'Appoggio'!$N$33:$N$34</definedName>
    <definedName name="Problemi_Personale">'Appoggio'!$N$8:$N$13</definedName>
    <definedName name="Problemi_Procedura">'Appoggio'!$N$16:$N$22</definedName>
    <definedName name="Problemi_Questionario">'Appoggio'!$N$99:$N$105</definedName>
    <definedName name="Problemi_Quote">'Appoggio'!$N$90:$N$96</definedName>
    <definedName name="Problemi_Rapporti">'Appoggio'!$N$25:$N$30</definedName>
    <definedName name="Problemi_Sede">'Appoggio'!$N$2:$N$5</definedName>
    <definedName name="Quattordici_Interventi">'14 - Attività del Consiglio'!$A$20:$I$30</definedName>
    <definedName name="Quattro_Accoglienza">'4 - Alloggio'!$I$21</definedName>
    <definedName name="Quattro_data">'4 - Alloggio'!$H$5</definedName>
    <definedName name="Quindici_ComposizioneSU">'15 - Sportello unico'!$A$36:$I$39</definedName>
    <definedName name="Quindici_Questionari">'15 - Sportello unico'!$A$177:$I$178</definedName>
    <definedName name="Sei_Iscritti">'6 - Minori e scuola'!$A$24:$I$49</definedName>
    <definedName name="Seibis_Contratti">'6bis - Minori non accompagnati'!$A$73:$I$87</definedName>
    <definedName name="Seibis_Convenzioni">'6bis - Minori non accompagnati'!$A$47:$I$56</definedName>
    <definedName name="Seibis_FlagConvenzioni">'6bis - Minori non accompagnati'!$A$44:$I$44</definedName>
    <definedName name="Seibis_NumeroNonAccompagnati">'6bis - Minori non accompagnati'!$A$6:$I$6</definedName>
    <definedName name="Seibis_Strutture">'6bis - Minori non accompagnati'!$A$10:$I$25</definedName>
    <definedName name="Seibis_TipiStrumenti">'6bis - Minori non accompagnati'!$A$60:$I$69</definedName>
    <definedName name="Sette_InCarico">'7 - Servizi sociali'!$A$18:$I$21</definedName>
    <definedName name="Soluzioni_Abusi">'Appoggio'!$S$80:$S$83</definedName>
    <definedName name="Soluzioni_Applicativo">'Appoggio'!$S$40:$S$55</definedName>
    <definedName name="Soluzioni_HelpDesk">'Appoggio'!$S$71:$S$76</definedName>
    <definedName name="Soluzioni_Modulistica">'Appoggio'!$S$32:$S$37</definedName>
    <definedName name="Soluzioni_Personale">'Appoggio'!$S$7:$S$14</definedName>
    <definedName name="Soluzioni_Procedura">'Appoggio'!$S$17:$S$22</definedName>
    <definedName name="Soluzioni_Questionario">'Appoggio'!$S$99:$S$104</definedName>
    <definedName name="Soluzioni_Quote">'Appoggio'!$S$90:$S$93</definedName>
    <definedName name="Soluzioni_Rapporti">'Appoggio'!$S$25:$S$29</definedName>
    <definedName name="Soluzioni_Sede">'Appoggio'!$S$2:$S$4</definedName>
    <definedName name="_xlnm.Print_Titles" localSheetId="14">'13 - Composizione del Consiglio'!$1:$2</definedName>
    <definedName name="Tre_data">'3 - Lavoro'!$H$12</definedName>
    <definedName name="Tre_Ispezioni">'3 - Lavoro'!$A$17:$I$26</definedName>
    <definedName name="Tre_ListeCollocamento">'3 - Lavoro'!$A$13:$I$14</definedName>
    <definedName name="Uno_Data">'1 - Dati identificativi'!$D$27</definedName>
  </definedNames>
  <calcPr fullCalcOnLoad="1"/>
</workbook>
</file>

<file path=xl/sharedStrings.xml><?xml version="1.0" encoding="utf-8"?>
<sst xmlns="http://schemas.openxmlformats.org/spreadsheetml/2006/main" count="1802" uniqueCount="1538">
  <si>
    <t>CONI</t>
  </si>
  <si>
    <t>Comandante/Delegato</t>
  </si>
  <si>
    <t>Carabinieri</t>
  </si>
  <si>
    <t>Guardia di finanza</t>
  </si>
  <si>
    <t>Agenzia delle entrate</t>
  </si>
  <si>
    <t>Ufficio scolastico provinciale</t>
  </si>
  <si>
    <t>Vigili del fuoco</t>
  </si>
  <si>
    <t>Agenzia del territorio</t>
  </si>
  <si>
    <t>Motorizzazione civile</t>
  </si>
  <si>
    <t>Centro servizi amministrativi</t>
  </si>
  <si>
    <t>Commissariato di governo</t>
  </si>
  <si>
    <t>Agenzia regionale per l'impiego</t>
  </si>
  <si>
    <t>Istituzione</t>
  </si>
  <si>
    <t>Elenco istituzioni</t>
  </si>
  <si>
    <t>Comune interessato</t>
  </si>
  <si>
    <t>Indicare le Istituzioni rappresentate nel Consiglio</t>
  </si>
  <si>
    <t>Indicare le organizzazioni sindacali dei lavoratori rappresentate nel Consiglio</t>
  </si>
  <si>
    <t>Elenco sindacati</t>
  </si>
  <si>
    <t>Organizzazione sindacale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</si>
  <si>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</si>
  <si>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</si>
  <si>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</si>
  <si>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</si>
  <si>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</si>
  <si>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</si>
  <si>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</si>
  <si>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</si>
  <si>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</si>
  <si>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</si>
  <si>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</si>
  <si>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</si>
  <si>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</si>
  <si>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</si>
  <si>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</si>
  <si>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</si>
  <si>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</si>
  <si>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</si>
  <si>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</si>
  <si>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</si>
  <si>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</si>
  <si>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Indicare le associazioni dei datori di lavoro rappresentate nel Consiglio</t>
  </si>
  <si>
    <t>Elenco associazioni di categoria</t>
  </si>
  <si>
    <t>Unione industriali</t>
  </si>
  <si>
    <t>Associazione piccole e medie imprese</t>
  </si>
  <si>
    <t>Confocommercio</t>
  </si>
  <si>
    <t>Coldiretti</t>
  </si>
  <si>
    <t>Elenco rappresentanti associazioni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</si>
  <si>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</si>
  <si>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</si>
  <si>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</si>
  <si>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</si>
  <si>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</si>
  <si>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</si>
  <si>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</si>
  <si>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</si>
  <si>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</si>
  <si>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</si>
  <si>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</si>
  <si>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</si>
  <si>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</si>
  <si>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</si>
  <si>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</si>
  <si>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</si>
  <si>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</si>
  <si>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</si>
  <si>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</si>
  <si>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</si>
  <si>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</si>
  <si>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</si>
  <si>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</si>
  <si>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</si>
  <si>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</si>
  <si>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</si>
  <si>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</si>
  <si>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3.01</t>
  </si>
  <si>
    <t>3.02</t>
  </si>
  <si>
    <t>3.03</t>
  </si>
  <si>
    <t>3.04</t>
  </si>
  <si>
    <t>3.05</t>
  </si>
  <si>
    <t>3.06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</si>
  <si>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</si>
  <si>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</si>
  <si>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</si>
  <si>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</si>
  <si>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</si>
  <si>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</si>
  <si>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</si>
  <si>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</si>
  <si>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</si>
  <si>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</si>
  <si>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</si>
  <si>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</si>
  <si>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</si>
  <si>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</si>
  <si>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</si>
  <si>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</si>
  <si>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</si>
  <si>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</si>
  <si>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</si>
  <si>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</si>
  <si>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</si>
  <si>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</si>
  <si>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7.01</t>
  </si>
  <si>
    <t>7.02</t>
  </si>
  <si>
    <t>7.03</t>
  </si>
  <si>
    <t>8.01</t>
  </si>
  <si>
    <t>8.02</t>
  </si>
  <si>
    <t>8.03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</si>
  <si>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</si>
  <si>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</si>
  <si>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</si>
  <si>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</si>
  <si>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</si>
  <si>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</si>
  <si>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</si>
  <si>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</si>
  <si>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</si>
  <si>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</si>
  <si>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</si>
  <si>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Elenco associazioni di assistenza</t>
  </si>
  <si>
    <t>Croce rossa</t>
  </si>
  <si>
    <t>Elenco associazioni di stranieri</t>
  </si>
  <si>
    <t>Associazione immigrati</t>
  </si>
  <si>
    <t>Ente o Associazione</t>
  </si>
  <si>
    <t>Coord. prov.le ass.ni protezione civile</t>
  </si>
  <si>
    <t>Indicare le associazioni di stranieri rappresentate nel Consiglio</t>
  </si>
  <si>
    <t>Indicare gli enti e le associazioni, attivi nel soccorso e assistenza agli immigrati, rappresentati nel Consiglio</t>
  </si>
  <si>
    <t>Caritas diocesana</t>
  </si>
  <si>
    <t>UGL</t>
  </si>
  <si>
    <t>ASCOM</t>
  </si>
  <si>
    <t>CNA</t>
  </si>
  <si>
    <t>Federcoltivatori</t>
  </si>
  <si>
    <t>Comunità S. Egidio</t>
  </si>
  <si>
    <t>Gruppo Abele</t>
  </si>
  <si>
    <t>Centro islamico</t>
  </si>
  <si>
    <t>Migrantes diocesana</t>
  </si>
  <si>
    <t>ACLI</t>
  </si>
  <si>
    <t>ANOLF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</si>
  <si>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</si>
  <si>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</si>
  <si>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</si>
  <si>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</si>
  <si>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</si>
  <si>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</si>
  <si>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</si>
  <si>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</si>
  <si>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</si>
  <si>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</si>
  <si>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</si>
  <si>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</si>
  <si>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</si>
  <si>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</si>
  <si>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</si>
  <si>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</si>
  <si>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</si>
  <si>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</si>
  <si>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</si>
  <si>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</si>
  <si>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</si>
  <si>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</si>
  <si>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</si>
  <si>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</si>
  <si>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Scheda</t>
  </si>
  <si>
    <t>Numero di dati mancanti</t>
  </si>
  <si>
    <t>1 - Dati identificativi</t>
  </si>
  <si>
    <t>2 - Soggiornanti</t>
  </si>
  <si>
    <t>3 - Lavoro</t>
  </si>
  <si>
    <t>4 - Alloggio</t>
  </si>
  <si>
    <t>5 - Sanità</t>
  </si>
  <si>
    <t>6 - Minori e scuola</t>
  </si>
  <si>
    <t>TOTALE</t>
  </si>
  <si>
    <t>D - Completezza del questionario</t>
  </si>
  <si>
    <t>11.17</t>
  </si>
  <si>
    <t>11.18</t>
  </si>
  <si>
    <t>Ministero dell’Interno</t>
  </si>
  <si>
    <t>Dipartimento per le Libertà Civili 
e per l’Immigrazione</t>
  </si>
  <si>
    <t>Direzione Centrale 
per le Politiche dell‘Immigrazione e dell‘Asilo</t>
  </si>
  <si>
    <t>.</t>
  </si>
  <si>
    <t>Questionario generale</t>
  </si>
  <si>
    <t>Tipo questionario</t>
  </si>
  <si>
    <t>BOLZANO</t>
  </si>
  <si>
    <t>TRENTO</t>
  </si>
  <si>
    <t>ANDORRA</t>
  </si>
  <si>
    <t>ANGUILLA (ISOLA)</t>
  </si>
  <si>
    <t>ANTIGUA E BARBUDA</t>
  </si>
  <si>
    <t>ANTILLE OLANDESI</t>
  </si>
  <si>
    <t>AUSTRIA</t>
  </si>
  <si>
    <t>BAHAMA</t>
  </si>
  <si>
    <t>BELGIO</t>
  </si>
  <si>
    <t>BELIZE</t>
  </si>
  <si>
    <t>BERMUDE</t>
  </si>
  <si>
    <t>Costo complessivo (Euro)</t>
  </si>
  <si>
    <t>Tasso di allontanamento %</t>
  </si>
  <si>
    <t>BHUTAN</t>
  </si>
  <si>
    <t>CHRISTMAS</t>
  </si>
  <si>
    <t>CIPRO</t>
  </si>
  <si>
    <t>CITTA' DEL VATICANO</t>
  </si>
  <si>
    <t>COCOS</t>
  </si>
  <si>
    <t>COMORE</t>
  </si>
  <si>
    <t>DANIMARCA</t>
  </si>
  <si>
    <t>ESTONIA</t>
  </si>
  <si>
    <t>FAER OER</t>
  </si>
  <si>
    <t>FIGI</t>
  </si>
  <si>
    <t>FINLANDIA</t>
  </si>
  <si>
    <t>FRANCIA</t>
  </si>
  <si>
    <t>GERMANIA</t>
  </si>
  <si>
    <t>GRECIA</t>
  </si>
  <si>
    <t>GROENLANDIA</t>
  </si>
  <si>
    <t>GUADALUPA</t>
  </si>
  <si>
    <t>GUAM</t>
  </si>
  <si>
    <t>GUAYANA FRANCESE</t>
  </si>
  <si>
    <t>GUYANA</t>
  </si>
  <si>
    <t>IRLANDA</t>
  </si>
  <si>
    <t>ISLANDA</t>
  </si>
  <si>
    <t>ITALIA</t>
  </si>
  <si>
    <t>JUGOSLAVIA (EX SERBIA E MONTENEGRO)</t>
  </si>
  <si>
    <t>KIRIBATI</t>
  </si>
  <si>
    <t>LESOTHO</t>
  </si>
  <si>
    <t>LETTONIA</t>
  </si>
  <si>
    <t>LIECHTENSTEIN</t>
  </si>
  <si>
    <t>LITUANIA</t>
  </si>
  <si>
    <t>LUSSEMBURGO</t>
  </si>
  <si>
    <t>MALAWI</t>
  </si>
  <si>
    <t>MALTA</t>
  </si>
  <si>
    <t>MALVINE</t>
  </si>
  <si>
    <t>MARIANNE</t>
  </si>
  <si>
    <t>MARTINICA</t>
  </si>
  <si>
    <t>MONTENEGRO</t>
  </si>
  <si>
    <t>MONTSERRAT</t>
  </si>
  <si>
    <t>NAMIBIA</t>
  </si>
  <si>
    <t>NORFOLK</t>
  </si>
  <si>
    <t>NORVEGIA</t>
  </si>
  <si>
    <t>NUOVA CALEDONIA</t>
  </si>
  <si>
    <t>PAESI BASSI</t>
  </si>
  <si>
    <t>POLINESIA</t>
  </si>
  <si>
    <t>POLONIA</t>
  </si>
  <si>
    <t>PORTOGALLO</t>
  </si>
  <si>
    <t>PUERTO RICO</t>
  </si>
  <si>
    <t>QATAR</t>
  </si>
  <si>
    <t>REGNO UNITO</t>
  </si>
  <si>
    <t>REPUBBLICA CECA</t>
  </si>
  <si>
    <t>REPUBBLICA SLOVACCA</t>
  </si>
  <si>
    <t>SAHARA SPAGNOLO</t>
  </si>
  <si>
    <t>SAINT LUCIA</t>
  </si>
  <si>
    <t>SAINT PIERRE ET MIQUELON</t>
  </si>
  <si>
    <t>SALOMONE</t>
  </si>
  <si>
    <t>SAMOA</t>
  </si>
  <si>
    <t>SAMOA AMERICANE</t>
  </si>
  <si>
    <t>SERBIA</t>
  </si>
  <si>
    <t>SLOVENIA</t>
  </si>
  <si>
    <t>SPAGNA</t>
  </si>
  <si>
    <t>SURINAME</t>
  </si>
  <si>
    <t>SVEZIA</t>
  </si>
  <si>
    <t>TIMOR</t>
  </si>
  <si>
    <t>TOKELAU</t>
  </si>
  <si>
    <t>TURKS</t>
  </si>
  <si>
    <t>TUVALU</t>
  </si>
  <si>
    <t>UNGHERIA</t>
  </si>
  <si>
    <t>VANUATU</t>
  </si>
  <si>
    <t>WALLIS</t>
  </si>
  <si>
    <t>ALTRO</t>
  </si>
  <si>
    <t>ATTIVITA' PROFESSIONALE</t>
  </si>
  <si>
    <t>ATTIVITA' PROFESSIONALE INFOR.</t>
  </si>
  <si>
    <t>COMMERCIO DIRIGENTI</t>
  </si>
  <si>
    <t>COMPARTO UNIVERSITA</t>
  </si>
  <si>
    <t>CONCIARIO- CALZATURIERO</t>
  </si>
  <si>
    <t>FABBRICAZIONE MEZZI DI TRASPOR</t>
  </si>
  <si>
    <t>INDUSTRIA DIRIGENTI</t>
  </si>
  <si>
    <t>MINERALI NON METALLIFERI</t>
  </si>
  <si>
    <t>ORGANISMI ASSOCIATIVI</t>
  </si>
  <si>
    <t>ORGANISMI ESTERI</t>
  </si>
  <si>
    <t>TURISMO</t>
  </si>
  <si>
    <t>Referente del Consiglio Territoriale per l'Immigrazione</t>
  </si>
  <si>
    <t>Ufficio</t>
  </si>
  <si>
    <t>1.11</t>
  </si>
  <si>
    <t>Ambulatori autorizzati al rilascio di STP, di cui:</t>
  </si>
  <si>
    <t>5.03</t>
  </si>
  <si>
    <t>- Ambulatori pubblici</t>
  </si>
  <si>
    <t>5.04</t>
  </si>
  <si>
    <t>- Ambulatori privati accreditati</t>
  </si>
  <si>
    <t>5.05</t>
  </si>
  <si>
    <t>- Ambulatori in convenzione con organismi di volontariato</t>
  </si>
  <si>
    <t>5.06</t>
  </si>
  <si>
    <t>di cui, a cittadini (indicare le prime 5 nazionalità e la numerosità)</t>
  </si>
  <si>
    <t>5.07</t>
  </si>
  <si>
    <t>5.08</t>
  </si>
  <si>
    <t>5.09</t>
  </si>
  <si>
    <t>5.10</t>
  </si>
  <si>
    <t>5.11</t>
  </si>
  <si>
    <t>Indicare il numero di permessi di soggiorno rilasciati per cure mediche alle donne in stato di gravidanza  (comma 1, lettera c dell’art. 28 DPR 394/99)</t>
  </si>
  <si>
    <t>5.12</t>
  </si>
  <si>
    <t>Indicare il numero di permessi di soggiorno rilasciati per motivi umanitari connessi a motivi di salute</t>
  </si>
  <si>
    <t>5.13</t>
  </si>
  <si>
    <t>Scuola primaria</t>
  </si>
  <si>
    <t>Sc. Second. di 1° grado</t>
  </si>
  <si>
    <t>Sc. Second. di 2° grado</t>
  </si>
  <si>
    <t>Indicare il numero di cittadini extracomunitari segnalati, secondo la categoria di reato</t>
  </si>
  <si>
    <t>Indicare, se possibile, il numero di minori appartenenti alle comunità Rom, Sinte e Caminanti</t>
  </si>
  <si>
    <t>Minori Rom, Sinti e Caminanti</t>
  </si>
  <si>
    <t>Studenti minori di recente immigrazione</t>
  </si>
  <si>
    <t>Studenti minori di seconda generazione</t>
  </si>
  <si>
    <t>Minori detenuti</t>
  </si>
  <si>
    <t>Anno scolastico 2007/2008</t>
  </si>
  <si>
    <t>Numero complessivo</t>
  </si>
  <si>
    <t>9.12</t>
  </si>
  <si>
    <t>Commissioni</t>
  </si>
  <si>
    <t>Gruppi ristretti, sottogruppi</t>
  </si>
  <si>
    <t>11.19</t>
  </si>
  <si>
    <t>Esiste un Osservatorio sull'immigrazione nel territorio di riferimento?</t>
  </si>
  <si>
    <t>Nella Regione è stata istituita una Consulta Regionale?</t>
  </si>
  <si>
    <t>CTI2008_QuestionarioGenerale</t>
  </si>
  <si>
    <t>Se sì, è prevista la partecipazione alle riunioni di un rappresentante del CTI?</t>
  </si>
  <si>
    <t>Nella Provincia è stata istituita una Consulta Provinciale?</t>
  </si>
  <si>
    <t>Nel Comune è stata istituita una Consulta Comunale?</t>
  </si>
  <si>
    <t>12.09</t>
  </si>
  <si>
    <t>12.10</t>
  </si>
  <si>
    <t>12.11</t>
  </si>
  <si>
    <t>12.12</t>
  </si>
  <si>
    <t>12.13</t>
  </si>
  <si>
    <t>12.14</t>
  </si>
  <si>
    <t>Elenca i principali progetti di interesse rilevati sul territorio finanziati con fondi nazionali o europei</t>
  </si>
  <si>
    <t>Fondo</t>
  </si>
  <si>
    <t>Titolo del progetto</t>
  </si>
  <si>
    <t>Ambito di interesse</t>
  </si>
  <si>
    <t>Tipo finanz.</t>
  </si>
  <si>
    <t>Importo (Euro)</t>
  </si>
  <si>
    <t>Elenco tipi finanziamento</t>
  </si>
  <si>
    <t>Europeo</t>
  </si>
  <si>
    <t>Nazionale</t>
  </si>
  <si>
    <t>Elenca i principali atti formali d'impegno sulle politiche per l'immigrazione (protocolli, accordi, ecc.) stipulati sul territorio</t>
  </si>
  <si>
    <t>Data</t>
  </si>
  <si>
    <t>Oggetto</t>
  </si>
  <si>
    <t>Partner</t>
  </si>
  <si>
    <t>6.12</t>
  </si>
  <si>
    <t>6.13</t>
  </si>
  <si>
    <t>6.14</t>
  </si>
  <si>
    <t>Indicare, se esiste, il dato sul tasso di abbandono scolastico (%) per gli alunni extracomunitari</t>
  </si>
  <si>
    <t>Indicare, se esiste, il dato sul tasso di evasione scolastica (%) della scuola dell'obbligo per gli alunni extracomunitari</t>
  </si>
  <si>
    <t>non statali della Provincia, il numero degli studenti di recente immigrazione e degli studenti di seconda generazione (nati in Italia da  uno o entrambi i genitori stranieri)</t>
  </si>
  <si>
    <t>Indicare, se possibile, in relazione agli studenti extracomunitari iscritti alle scuole statali e</t>
  </si>
  <si>
    <t>Indicare, se possibile, il numero di minori extracomunitari detenuti in istituti di pena minorili nella Provincia</t>
  </si>
  <si>
    <t>In affido o in case famiglia</t>
  </si>
  <si>
    <t>Descrizione</t>
  </si>
  <si>
    <t>Target di riferimento</t>
  </si>
  <si>
    <t>Elenco target</t>
  </si>
  <si>
    <t>Adulti</t>
  </si>
  <si>
    <t>Alunni stranieri</t>
  </si>
  <si>
    <t>Minori ricongiunti e famiglie</t>
  </si>
  <si>
    <t>Giovani a rischio di devianza e marginalità</t>
  </si>
  <si>
    <t>7.04</t>
  </si>
  <si>
    <t>7.05</t>
  </si>
  <si>
    <t>7.06</t>
  </si>
  <si>
    <t>7.07</t>
  </si>
  <si>
    <t>7.08</t>
  </si>
  <si>
    <t>7.09</t>
  </si>
  <si>
    <t>7.10</t>
  </si>
  <si>
    <t>Indicare, se possibile, il numero di adulti extracomunitari in carico ai servizi sociali</t>
  </si>
  <si>
    <t>Adulti extracomunitari in carico ai servizi sociali</t>
  </si>
  <si>
    <t>7.11</t>
  </si>
  <si>
    <t>7.12</t>
  </si>
  <si>
    <t>Indicare, se possibile, il numero di bambini extracomunitari iscritti agli asili nido comunali</t>
  </si>
  <si>
    <t>Bambini extracomunitari iscritti agli asili nido comunali</t>
  </si>
  <si>
    <t>VI - Servizi sociali</t>
  </si>
  <si>
    <t>VII - Fisco e previdenza</t>
  </si>
  <si>
    <t>9.13</t>
  </si>
  <si>
    <t>11.20</t>
  </si>
  <si>
    <t>12.15</t>
  </si>
  <si>
    <t>12.16</t>
  </si>
  <si>
    <t>12.17</t>
  </si>
  <si>
    <t>12.18</t>
  </si>
  <si>
    <t>12.19</t>
  </si>
  <si>
    <t>12.20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</si>
  <si>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</si>
  <si>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</si>
  <si>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</si>
  <si>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</si>
  <si>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</si>
  <si>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</si>
  <si>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</si>
  <si>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</si>
  <si>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</si>
  <si>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</si>
  <si>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</si>
  <si>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</si>
  <si>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</si>
  <si>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</si>
  <si>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</si>
  <si>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</si>
  <si>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</si>
  <si>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</si>
  <si>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</si>
  <si>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</si>
  <si>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</si>
  <si>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</si>
  <si>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</si>
  <si>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</si>
  <si>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</si>
  <si>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</si>
  <si>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</si>
  <si>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</si>
  <si>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</si>
  <si>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</si>
  <si>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</si>
  <si>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</si>
  <si>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</si>
  <si>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Indicare le prime 5 nazionalità di stranieri extracomunitari soggiornanti</t>
  </si>
  <si>
    <t>Indicare, per la data più recente, la popolazione extracomunitaria residente in provincia</t>
  </si>
  <si>
    <t>Totale extracomunitari residenti, di cui</t>
  </si>
  <si>
    <t>- uomini</t>
  </si>
  <si>
    <t>- donne</t>
  </si>
  <si>
    <t>2.18</t>
  </si>
  <si>
    <t>2.19</t>
  </si>
  <si>
    <t>Lavoratori extracomunitari senza contratto</t>
  </si>
  <si>
    <t>Stranieri extracomunitari a cui è stata assegnata una casa popolare</t>
  </si>
  <si>
    <t>Stranieri extracomunitari in lista d'attesa per le case popolari</t>
  </si>
  <si>
    <t>5.14</t>
  </si>
  <si>
    <t>5.15</t>
  </si>
  <si>
    <t>- maschi</t>
  </si>
  <si>
    <t>- femmine</t>
  </si>
  <si>
    <t>A.S. 2007 - 2008, di cui</t>
  </si>
  <si>
    <t>6.15</t>
  </si>
  <si>
    <t>6.16</t>
  </si>
  <si>
    <t>6.17</t>
  </si>
  <si>
    <t>6.18</t>
  </si>
  <si>
    <t>D - Osservazioni e proposte</t>
  </si>
  <si>
    <t>Ulteriori informazioni e osservazioni</t>
  </si>
  <si>
    <t>Ulteriori proposte</t>
  </si>
  <si>
    <t>15.01</t>
  </si>
  <si>
    <t>15.02</t>
  </si>
  <si>
    <t>7 - Servizi sociali</t>
  </si>
  <si>
    <t>8 - Fisco e previdenza</t>
  </si>
  <si>
    <t>Funzionario addetto all'organizzazione del Consiglio territoriale</t>
  </si>
  <si>
    <t>1.12</t>
  </si>
  <si>
    <t>1.13</t>
  </si>
  <si>
    <t>1.14</t>
  </si>
  <si>
    <t>1.15</t>
  </si>
  <si>
    <t>1.16</t>
  </si>
  <si>
    <t>1.17</t>
  </si>
  <si>
    <t>1.18</t>
  </si>
  <si>
    <t>- minori</t>
  </si>
  <si>
    <t>2.20</t>
  </si>
  <si>
    <t>2.21</t>
  </si>
  <si>
    <t>2.22</t>
  </si>
  <si>
    <t>Indicare i primi 5 settori produttivi con maggiore esigenza di manodopera straniera</t>
  </si>
  <si>
    <t>3.07</t>
  </si>
  <si>
    <t>3.08</t>
  </si>
  <si>
    <t>3.09</t>
  </si>
  <si>
    <t>3.10</t>
  </si>
  <si>
    <t>3.11</t>
  </si>
  <si>
    <t>Numero di vertenze sindacali</t>
  </si>
  <si>
    <t>Indicare le nazionalità prevalenti dei minori comunitari</t>
  </si>
  <si>
    <t>Indicare le nazionalità prevalenti dei minori extracomunitari</t>
  </si>
  <si>
    <t>Indicare il numero di studenti extracomunitari iscritti alle scuole in provincia</t>
  </si>
  <si>
    <t>6.19</t>
  </si>
  <si>
    <t>6.20</t>
  </si>
  <si>
    <t>6.21</t>
  </si>
  <si>
    <t>6.22</t>
  </si>
  <si>
    <t>6.23</t>
  </si>
  <si>
    <t>6.24</t>
  </si>
  <si>
    <t>9.14</t>
  </si>
  <si>
    <t>9.15</t>
  </si>
  <si>
    <t>9.16</t>
  </si>
  <si>
    <t>Attentati</t>
  </si>
  <si>
    <t>Stragi</t>
  </si>
  <si>
    <t>Omicidi volontari</t>
  </si>
  <si>
    <t>Infanticidi</t>
  </si>
  <si>
    <t>Tentati omicidi</t>
  </si>
  <si>
    <t>Omicidi preterintenzionali</t>
  </si>
  <si>
    <t>Omicidi colposi</t>
  </si>
  <si>
    <t>Lesioni dolose</t>
  </si>
  <si>
    <t>Percosse</t>
  </si>
  <si>
    <t>Minacce</t>
  </si>
  <si>
    <t>Ingiurie</t>
  </si>
  <si>
    <t>Violenze sessuali</t>
  </si>
  <si>
    <t>Atti sessuali con minorenni</t>
  </si>
  <si>
    <t>Corruzione di minorenne</t>
  </si>
  <si>
    <t>Furti</t>
  </si>
  <si>
    <t>Ricettazione</t>
  </si>
  <si>
    <t>Rapine</t>
  </si>
  <si>
    <t>Estorsioni</t>
  </si>
  <si>
    <t>Usura</t>
  </si>
  <si>
    <t>Sequestri di persona</t>
  </si>
  <si>
    <t>Associazione a delinquere</t>
  </si>
  <si>
    <t>Associazione di tipo mafioso</t>
  </si>
  <si>
    <t>Riciclaggio e impiego di denaro</t>
  </si>
  <si>
    <t>Truffe e frodi informatiche</t>
  </si>
  <si>
    <t>Incendi</t>
  </si>
  <si>
    <t>Danneggiamenti</t>
  </si>
  <si>
    <t>Danneggiamenti seguiti da incendio</t>
  </si>
  <si>
    <t>Contrabbando</t>
  </si>
  <si>
    <t>Stupefacenti</t>
  </si>
  <si>
    <t>Sfruttamento della prostituzione e pornografia minorile</t>
  </si>
  <si>
    <t>Delitti informatici</t>
  </si>
  <si>
    <t>Contraffazione di marchi e prodotti industriali</t>
  </si>
  <si>
    <t>Violazione della proprietà intellettuale</t>
  </si>
  <si>
    <t>Altri delitti</t>
  </si>
  <si>
    <t>Immigrazione clandestina</t>
  </si>
  <si>
    <t>Numero di espulsioni</t>
  </si>
  <si>
    <t>Indicare il numero di violazioni amministrative e penali in materia di lavoro e riguardanti lavoratori extracomunitari contestate in provincia</t>
  </si>
  <si>
    <t>Violazioni</t>
  </si>
  <si>
    <t>3.12</t>
  </si>
  <si>
    <t>Elencare le iniziative di mediazione culturale attuate sul territorio</t>
  </si>
  <si>
    <t>Elencare possibili episodi di intolleranza nei confronti di una o più comunità straniere residenti sul territorio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</si>
  <si>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</si>
  <si>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</si>
  <si>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</si>
  <si>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</si>
  <si>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</si>
  <si>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</si>
  <si>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</si>
  <si>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</si>
  <si>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</si>
  <si>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</si>
  <si>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</si>
  <si>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</si>
  <si>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VIII - Contenzioso</t>
  </si>
  <si>
    <t>Indicare il numero di contenziosi presenti sul territorio, suddivisi per tipo e per materia</t>
  </si>
  <si>
    <t>Tipo ricorso</t>
  </si>
  <si>
    <t>Materia</t>
  </si>
  <si>
    <t>Ricorsi presentati</t>
  </si>
  <si>
    <t>Ricorsi accolti</t>
  </si>
  <si>
    <t>Ricorsi respinti</t>
  </si>
  <si>
    <t>Sospensive emesse</t>
  </si>
  <si>
    <t>Elenco tipi ricorso</t>
  </si>
  <si>
    <t>Amministrativo</t>
  </si>
  <si>
    <t>Civile</t>
  </si>
  <si>
    <t>IX - Devianza</t>
  </si>
  <si>
    <t>10.34</t>
  </si>
  <si>
    <t>10.35</t>
  </si>
  <si>
    <t>10.36</t>
  </si>
  <si>
    <t>10.37</t>
  </si>
  <si>
    <t>X - Cultura e religione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</si>
  <si>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</si>
  <si>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</si>
  <si>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</si>
  <si>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</si>
  <si>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</si>
  <si>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</si>
  <si>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</si>
  <si>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</si>
  <si>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</si>
  <si>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</si>
  <si>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</si>
  <si>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</si>
  <si>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</si>
  <si>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XI - Iniziative del territorio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</si>
  <si>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</si>
  <si>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</si>
  <si>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</si>
  <si>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</si>
  <si>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</si>
  <si>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</si>
  <si>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</si>
  <si>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</si>
  <si>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</si>
  <si>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</si>
  <si>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</si>
  <si>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</si>
  <si>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</si>
  <si>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</si>
  <si>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</si>
  <si>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</si>
  <si>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</si>
  <si>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</si>
  <si>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</si>
  <si>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</si>
  <si>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</si>
  <si>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</si>
  <si>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</si>
  <si>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</si>
  <si>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</si>
  <si>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</si>
  <si>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</si>
  <si>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</si>
  <si>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</si>
  <si>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</si>
  <si>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</si>
  <si>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</si>
  <si>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</si>
  <si>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</si>
  <si>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</si>
  <si>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</si>
  <si>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</si>
  <si>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</si>
  <si>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</si>
  <si>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</si>
  <si>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</si>
  <si>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</si>
  <si>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</si>
  <si>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</si>
  <si>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</si>
  <si>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</si>
  <si>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</si>
  <si>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</si>
  <si>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</si>
  <si>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</si>
  <si>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</si>
  <si>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</si>
  <si>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</si>
  <si>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</si>
  <si>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</si>
  <si>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</si>
  <si>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</si>
  <si>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</si>
  <si>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</si>
  <si>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</si>
  <si>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</si>
  <si>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</si>
  <si>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</si>
  <si>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</si>
  <si>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</si>
  <si>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</si>
  <si>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</si>
  <si>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</si>
  <si>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</si>
  <si>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</si>
  <si>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</si>
  <si>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</si>
  <si>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</si>
  <si>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</si>
  <si>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</si>
  <si>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</si>
  <si>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</si>
  <si>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</si>
  <si>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13.98</t>
  </si>
  <si>
    <t>13.99</t>
  </si>
  <si>
    <t>13.100</t>
  </si>
  <si>
    <t>14.15</t>
  </si>
  <si>
    <t>14.16</t>
  </si>
  <si>
    <t>14.17</t>
  </si>
  <si>
    <t>14.18</t>
  </si>
  <si>
    <t>14.19</t>
  </si>
  <si>
    <t>III - Lo Sportello Unico per l'Immigrazione</t>
  </si>
  <si>
    <t>Problematiche relative alla Sede</t>
  </si>
  <si>
    <t>Sono presenti problemi relativi alla Sede dello Sportello?</t>
  </si>
  <si>
    <t>Elenco dei principali problemi presenti</t>
  </si>
  <si>
    <t>15.03</t>
  </si>
  <si>
    <t>15.04</t>
  </si>
  <si>
    <t>15.05</t>
  </si>
  <si>
    <t>15.06</t>
  </si>
  <si>
    <t>Altro (specificare)</t>
  </si>
  <si>
    <t>Elenco delle soluzioni proposte</t>
  </si>
  <si>
    <t>15.07</t>
  </si>
  <si>
    <t>15.08</t>
  </si>
  <si>
    <t>15.09</t>
  </si>
  <si>
    <t>15.10</t>
  </si>
  <si>
    <t>15.11</t>
  </si>
  <si>
    <t>Problematiche relative al Personale</t>
  </si>
  <si>
    <t>Sono presenti problemi relativi al Personale dello Sportello?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</si>
  <si>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</si>
  <si>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</si>
  <si>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</si>
  <si>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</si>
  <si>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</si>
  <si>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</si>
  <si>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</si>
  <si>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</si>
  <si>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</si>
  <si>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</si>
  <si>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</si>
  <si>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Problematiche relative alla Procedura</t>
  </si>
  <si>
    <t>Sono presenti problemi relativi alla Procedura dello Sportello?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</si>
  <si>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</si>
  <si>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</si>
  <si>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</si>
  <si>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</si>
  <si>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</si>
  <si>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</si>
  <si>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</si>
  <si>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</si>
  <si>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</si>
  <si>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</si>
  <si>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</si>
  <si>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Problematiche relative ai Rapporti con altri Enti</t>
  </si>
  <si>
    <t>Sono presenti problemi relativi ai rapporti con altri Enti?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</si>
  <si>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</si>
  <si>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</si>
  <si>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</si>
  <si>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</si>
  <si>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</si>
  <si>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</si>
  <si>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</si>
  <si>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</si>
  <si>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</si>
  <si>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</si>
  <si>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</si>
  <si>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Problematiche relative alla Modulistica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</si>
  <si>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</si>
  <si>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</si>
  <si>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</si>
  <si>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</si>
  <si>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</si>
  <si>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</si>
  <si>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</si>
  <si>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</si>
  <si>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</si>
  <si>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</si>
  <si>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</si>
  <si>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Sono presenti problemi relativi alla Modulistica adottata presso lo Sportello?</t>
  </si>
  <si>
    <t>Problematiche relative all'Applicativo informatico</t>
  </si>
  <si>
    <t>Sono presenti problemi relativi all'Applicativo informatico usato in Sportello?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</si>
  <si>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</si>
  <si>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</si>
  <si>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</si>
  <si>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</si>
  <si>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</si>
  <si>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</si>
  <si>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</si>
  <si>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</si>
  <si>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</si>
  <si>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</si>
  <si>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</si>
  <si>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Problematiche relative all'Help desk</t>
  </si>
  <si>
    <t>Sono presenti problemi relativi all'Help desk?</t>
  </si>
  <si>
    <t>15.67</t>
  </si>
  <si>
    <t>15.68</t>
  </si>
  <si>
    <t>15.69</t>
  </si>
  <si>
    <t>15.70</t>
  </si>
  <si>
    <t>15.71</t>
  </si>
  <si>
    <t>15.72</t>
  </si>
  <si>
    <t>15.73</t>
  </si>
  <si>
    <t>15.74</t>
  </si>
  <si>
    <t>15.75</t>
  </si>
  <si>
    <t>15.76</t>
  </si>
  <si>
    <t>15.77</t>
  </si>
  <si>
    <t>Problematiche relative all'individuazione di abusi nello Sportello unico</t>
  </si>
  <si>
    <t>Sono stati individuati abusi presso lo Sportello?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</si>
  <si>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</si>
  <si>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</si>
  <si>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</si>
  <si>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</si>
  <si>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</si>
  <si>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</si>
  <si>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</si>
  <si>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</si>
  <si>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</si>
  <si>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</si>
  <si>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15.88</t>
  </si>
  <si>
    <t>Problematiche relative alla disponibilità di Quote</t>
  </si>
  <si>
    <t>Sono presenti problemi relativi alle Quote?</t>
  </si>
  <si>
    <t>15.89</t>
  </si>
  <si>
    <t>15.90</t>
  </si>
  <si>
    <t>15.91</t>
  </si>
  <si>
    <t>15.92</t>
  </si>
  <si>
    <t>15.93</t>
  </si>
  <si>
    <t>15.94</t>
  </si>
  <si>
    <t>15.95</t>
  </si>
  <si>
    <t>15.96</t>
  </si>
  <si>
    <t>15.97</t>
  </si>
  <si>
    <t>15.98</t>
  </si>
  <si>
    <t>15.99</t>
  </si>
  <si>
    <t>Problematiche relative ai Questionari agli stranieri</t>
  </si>
  <si>
    <t>Sono presenti problemi relativi ai Questionari agli Stranieri?</t>
  </si>
  <si>
    <t>15.100</t>
  </si>
  <si>
    <t>15.101</t>
  </si>
  <si>
    <t>15.102</t>
  </si>
  <si>
    <t>15.103</t>
  </si>
  <si>
    <t>15.104</t>
  </si>
  <si>
    <t>15.105</t>
  </si>
  <si>
    <t>15.106</t>
  </si>
  <si>
    <t>15.107</t>
  </si>
  <si>
    <t>15.108</t>
  </si>
  <si>
    <t>15.109</t>
  </si>
  <si>
    <t>15.110</t>
  </si>
  <si>
    <t>Problemi Sede</t>
  </si>
  <si>
    <t>Sottodimensionamento dei locali</t>
  </si>
  <si>
    <t>Indisponibilità dei locali</t>
  </si>
  <si>
    <t>Scarsa idoneità dei locali</t>
  </si>
  <si>
    <t>Frammentazione della sede</t>
  </si>
  <si>
    <t>Problemi Personale</t>
  </si>
  <si>
    <t>Non conoscenza della tematica immigrazione e delle procedure generali</t>
  </si>
  <si>
    <t>Barriere linguistiche</t>
  </si>
  <si>
    <t>Precarietà della forza lavoro</t>
  </si>
  <si>
    <t>Sottodimensionamento del personale</t>
  </si>
  <si>
    <t>Mancanza di fondi per straordinari</t>
  </si>
  <si>
    <t>Non conoscenza dell'applicativo informatico</t>
  </si>
  <si>
    <t>Problemi Procedura</t>
  </si>
  <si>
    <t>Coinvolgimento dei Centri per l'Impiego ritenuto ridondante</t>
  </si>
  <si>
    <t>Lunghezza e complessità dell'iter burocratico</t>
  </si>
  <si>
    <t>Onerosità dell'iter per richiesta di integrazioni</t>
  </si>
  <si>
    <t>Onerosità dell'iter per decreti di rigetto</t>
  </si>
  <si>
    <t>Errori di compilazione nelle domande</t>
  </si>
  <si>
    <t>Gran numero di domande di lavoro domestico presentate da stranieri senza i requisiti reddituali</t>
  </si>
  <si>
    <t>Congestionamento degli uffici per via della presentazione simultanea di domande del decreto flussi</t>
  </si>
  <si>
    <t>Difficoltà di collaborazione con le Autorità consolari, in particolare per la correzione di dati</t>
  </si>
  <si>
    <t>Non uniformità di azione da parte delle diverse sedi consolari</t>
  </si>
  <si>
    <t>Difficoltà di collaborazione con la DPL</t>
  </si>
  <si>
    <t>Mancanza di collegamento telematico con i Centri per l'Impiego</t>
  </si>
  <si>
    <t>Problemi Rapporti con Enti</t>
  </si>
  <si>
    <t>Integrazione documentale troppo spesso richiesta da DPL</t>
  </si>
  <si>
    <t>Gestione cartacea di contratti di soggiorno mod. Q e R</t>
  </si>
  <si>
    <t>Elenca iniziative, progetti e servizi di integrazione sociale attuati sul territorio</t>
  </si>
  <si>
    <t>Visualizzazione dei pareri negativi di Questure e DPL</t>
  </si>
  <si>
    <t>Migliorare le statistiche, rendendole più funzionali alle necessità di governo locale</t>
  </si>
  <si>
    <t>Permettere di cercare le pratiche chiuse con nome e cognome datore e lavoratore (o familiare per i ricongiungimenti familiari)</t>
  </si>
  <si>
    <t>Consentire la visione contemporanea di tutte le pratiche (attive e non attive)</t>
  </si>
  <si>
    <t>Permettere di visionare le istanze presentate agli altri sportelli, evidenziando i casi nei quali datori di lavoro presentano domande per lo stesso lavoratore in più province</t>
  </si>
  <si>
    <t>Indicare la posizione in graduatoria di ogni pratica nella maschera delle informazioni sulla stessa</t>
  </si>
  <si>
    <t>Soluzioni Help desk</t>
  </si>
  <si>
    <t>Dare notizie a tutti i SUI di eventuali soluzioni o particolari nuove funzionalità</t>
  </si>
  <si>
    <t>Numero di casi di allontanamento nell'ultimo mese</t>
  </si>
  <si>
    <t>Possibiltà di interloquire direttamente con il personale tecnico per risolvere i problemi velocemente</t>
  </si>
  <si>
    <t>Formare gli operatori sia sul lato tecnico, sia sul lato giuridico-procedurale</t>
  </si>
  <si>
    <t>Migliorare i tempi di risoluzione dei problemi</t>
  </si>
  <si>
    <t>Dare la priorità alle segnalazioni più urgenti o comunque segnalate dai dirigenti di Sportello</t>
  </si>
  <si>
    <t>Soluzioni individuazione abusi</t>
  </si>
  <si>
    <t>Prevedere sanzioni per i datori di lavoro che non assumono i lavoratori richesti</t>
  </si>
  <si>
    <t>Creazione di un collegamento telematico con le banche dati INPS, INAIL, Entrate, CCIAA per le verifiche su persone e aziende</t>
  </si>
  <si>
    <t>Rendere visibili allo Sportello, alla DPL e alla Questura situazioni di concentrazione di domande su uno stesso datore di lavoro e di lavoratori su uno stesso alloggio</t>
  </si>
  <si>
    <t>Fissare un numero massimo di richieste possibili (diverso per badanti, colf e subordinati) per lo stesso datore di lavoro</t>
  </si>
  <si>
    <t>Nella distribuzione delle quote tenere conto delle domande ricevute</t>
  </si>
  <si>
    <t>Pianificare incontri con le parti sociali interessate a livello regionale e/o provinciale</t>
  </si>
  <si>
    <t>Soluzioni Quote</t>
  </si>
  <si>
    <t>Acquisire in fase di predisposizione del decreto flussi una proposta di ripartizione da parte del Sui</t>
  </si>
  <si>
    <t>Soluzioni Questionario</t>
  </si>
  <si>
    <t>Sostituire il questionario cartaceo con un questionario informatico</t>
  </si>
  <si>
    <t>Predisporre formulari in lingua di origine</t>
  </si>
  <si>
    <t>Occorre una figura di mediazione per favorire la comprensione delle finalità e la compilazione dei questionari</t>
  </si>
  <si>
    <t>La distribuzione dei questionari dovrebbe avvenire in modo più capillare ed organizzata</t>
  </si>
  <si>
    <t>Sarebbe più utile far compilare il questionario in un secondo momento, ad es. in occasione del rilascio del permesso di soggiorno</t>
  </si>
  <si>
    <t>Semplificare il questionario</t>
  </si>
  <si>
    <t>Disponibilità di mediatori culturali</t>
  </si>
  <si>
    <t>Snellimento dell'azione della DPL, promuovendo l'autocertificazione e distinguendola dall'azione ispettiva</t>
  </si>
  <si>
    <t>Richieste di integrazione effettuate direttamente dagli uffici richiedenti</t>
  </si>
  <si>
    <t>Sarebbe opportuno indicare sempre l'ente che cura l'inoltro delle richieste</t>
  </si>
  <si>
    <t>A DOM: prevedere la condizione di invalidità da parte del datore di lavoro</t>
  </si>
  <si>
    <t>Istruzioni per la compilazione delle domande più chiare relativamente alle modalità di lettura del passaporto dello straniero</t>
  </si>
  <si>
    <t>Informatizzare in modo flessibile alcuni modelli previsti nel sistema (rigetto, comunicazioni ai CpI)</t>
  </si>
  <si>
    <t>A DOM: aggiungere il percettore di reddito integrativo, la retribuzione del lavoratore, il costo di altri dipendenti in forza</t>
  </si>
  <si>
    <t>Modello 209: la Questura competente deve corrispondere al luogo ove lo straniero intende soggiornare.</t>
  </si>
  <si>
    <t>Prevedere all'interno dell'Help desk una figura competente per problemi di natura giuridico-amministrativa</t>
  </si>
  <si>
    <t>Nella distribuzione delle quote tener conto del numero di domande presentate nell'anno precedente e non evase per carenza di quote</t>
  </si>
  <si>
    <t>Non tutti gli enti coinvolti nella procedura (Prefettura, DPL, Questura) dispongono delle stesse informazioni</t>
  </si>
  <si>
    <t>Numero di questionari distribuiti agli stranieri</t>
  </si>
  <si>
    <t>Numero di questionari compilati ricevuti dagli stranieri</t>
  </si>
  <si>
    <t>15.111</t>
  </si>
  <si>
    <t>15.112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</si>
  <si>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</si>
  <si>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</si>
  <si>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</si>
  <si>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</si>
  <si>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</si>
  <si>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</si>
  <si>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</si>
  <si>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</si>
  <si>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</si>
  <si>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</si>
  <si>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</si>
  <si>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</si>
  <si>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</si>
  <si>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16.14</t>
  </si>
  <si>
    <t>17.01</t>
  </si>
  <si>
    <t>17.02</t>
  </si>
  <si>
    <t>9 - Contenzioso</t>
  </si>
  <si>
    <t>10 - Devianza</t>
  </si>
  <si>
    <t>11 - Cultura e religione</t>
  </si>
  <si>
    <t>12 - Iniziative del territorio</t>
  </si>
  <si>
    <t>13 - Composizione del Consiglio</t>
  </si>
  <si>
    <t>14 - Attività del Consiglio</t>
  </si>
  <si>
    <t>16 - L'informazione</t>
  </si>
  <si>
    <t>17 - Scheda libera</t>
  </si>
  <si>
    <t>15 - Sportello unico</t>
  </si>
  <si>
    <t>Problemi Modulistica</t>
  </si>
  <si>
    <t>Difficoltà di adattare alcuni modelli previsti nel sistema (provvedimenti di rigetto, comunicazioni ai CpI)</t>
  </si>
  <si>
    <t>Problemi di interazione con il sistema delle Questure</t>
  </si>
  <si>
    <t>Problemi di interazione con il sistema dell'Agenzia delle entrate</t>
  </si>
  <si>
    <t>Lentezza nei tempi di risposta</t>
  </si>
  <si>
    <t>Mancanza di inoltro telematico ai CpI</t>
  </si>
  <si>
    <t>I dati non sensibili delle domande non sono modificabili</t>
  </si>
  <si>
    <t>I documenti generati dal sistema non sono adattabili</t>
  </si>
  <si>
    <t>La Questura ha un identificativo pratica diverso da quello del SUI e della DPL</t>
  </si>
  <si>
    <t>Organizzazione dello Sportello unico</t>
  </si>
  <si>
    <t>Dirigente dello Sportello unico</t>
  </si>
  <si>
    <t>Cellulare</t>
  </si>
  <si>
    <t>Referente della Prefettura (nel caso in cui la Direzione dello Sportello Unico sia della DPL)</t>
  </si>
  <si>
    <t>Dirigente dell'Ufficio Stranieri della Questura</t>
  </si>
  <si>
    <t>Dirigente Responsabile dell'Area Immigrazione della Prefettura</t>
  </si>
  <si>
    <t>Numero di unità lavorative occupate in attività di Sportello unico (anche a tempo parziale)</t>
  </si>
  <si>
    <t>- della Prefettura</t>
  </si>
  <si>
    <t>- della Questura</t>
  </si>
  <si>
    <t>- della Direzione Provinciale del Lavoro</t>
  </si>
  <si>
    <t>- Altro personale in forze</t>
  </si>
  <si>
    <t>15.118</t>
  </si>
  <si>
    <t>15.119</t>
  </si>
  <si>
    <t>15.120</t>
  </si>
  <si>
    <t>15.121</t>
  </si>
  <si>
    <t>15.122</t>
  </si>
  <si>
    <t>15.123</t>
  </si>
  <si>
    <t>15.124</t>
  </si>
  <si>
    <t>15.125</t>
  </si>
  <si>
    <t>15.126</t>
  </si>
  <si>
    <t>15.127</t>
  </si>
  <si>
    <t>15.128</t>
  </si>
  <si>
    <t>15.129</t>
  </si>
  <si>
    <t>15.130</t>
  </si>
  <si>
    <t>15.131</t>
  </si>
  <si>
    <t>15.132</t>
  </si>
  <si>
    <t>15.133</t>
  </si>
  <si>
    <t>15.134</t>
  </si>
  <si>
    <t>15.135</t>
  </si>
  <si>
    <t>15.136</t>
  </si>
  <si>
    <t>15.137</t>
  </si>
  <si>
    <t>Difficoltà nella correzione di discrepanze e di dati sensibili</t>
  </si>
  <si>
    <t>Interruzioni frequenti del servizio informatico</t>
  </si>
  <si>
    <t>La non immediata attribuzione delle posizioni in quota rispetto alle domande pervenute determina difficoltà operative nella lavorazione delle stesse</t>
  </si>
  <si>
    <t>Il manuale utente fornito non è sufficientemente chiaro</t>
  </si>
  <si>
    <t>Problemi di inoltro della richiesta di permesso di soggiorno a Poste</t>
  </si>
  <si>
    <t>Problemi di interazione con il sistema del MAE</t>
  </si>
  <si>
    <t>Non è possibile individuare le pratiche aventi diritto a quota, lavorate da DPL e Questura.</t>
  </si>
  <si>
    <t>Eccessiva complessità dell'applicativo</t>
  </si>
  <si>
    <t>Mancata visualizzazione dei pareri negativi di Questure e DPL</t>
  </si>
  <si>
    <t>Mancanza di un foglio excel con tutte le domande e i relativi dati</t>
  </si>
  <si>
    <t>Manca la possibilità di visualizzare le pratiche distinte per stato</t>
  </si>
  <si>
    <t>Problemi Applicativo informatico</t>
  </si>
  <si>
    <t>Problemi di interazione con il SILEN</t>
  </si>
  <si>
    <t>I report non forniscono sintesi organiche e omogenee dei dati significativi delle pratiche</t>
  </si>
  <si>
    <t>Pratiche chiuse non rintracciabili se non con l'identificativo o il numero di pratica</t>
  </si>
  <si>
    <t>Nelle ricerche il sistema non consente di visionare più di 400 istanze contemporaneamente</t>
  </si>
  <si>
    <t>Dopo la correzione di dati sensibili, la Questura non visualizza le nuove richieste nonostante la pratica sia nello stato di "richiesta questura familiari"</t>
  </si>
  <si>
    <t>La Questura lavora su un applicativo differente e non è vincolata al sistema delle quote</t>
  </si>
  <si>
    <t>Il continuo aggiornamento del software crea difficoltà operative in molte occasioni</t>
  </si>
  <si>
    <t>Definire gli standard qualitativi richiesti per i servizi di accoglienza, con particolare riferimento al periodo di tempo intercorrente tra l'arrivo del minore e la nomina del tutore</t>
  </si>
  <si>
    <t>Fornire gli esiti delle verifiche effettuate sul raggiungimento degli standard qualitativi dei servizi di accoglienza da parte delle strutture di accoglienza</t>
  </si>
  <si>
    <t>Strumenti contrattuali che regolano i rapporti con eventuali strutture di prima accoglienza</t>
  </si>
  <si>
    <t>Esistono già convenzioni fra strutture di prima accoglienza e comuni?</t>
  </si>
  <si>
    <t>Qualità del servizio</t>
  </si>
  <si>
    <t>Costo (Euro)</t>
  </si>
  <si>
    <t>Tipi di strumenti contrattuali che regolano i rapporti fra Prefetture e strutture di prima accoglienza</t>
  </si>
  <si>
    <t>Tipo di strumento contrattuale</t>
  </si>
  <si>
    <t>Tipo di servizio convenzionato</t>
  </si>
  <si>
    <t>Qualità del servizio richiesto</t>
  </si>
  <si>
    <t>Costo unitario (Euro)</t>
  </si>
  <si>
    <t>Unità di misura</t>
  </si>
  <si>
    <t>Tipo di servizio richiesto</t>
  </si>
  <si>
    <t>Elenco unità di misura</t>
  </si>
  <si>
    <t>Giornaliero</t>
  </si>
  <si>
    <t>Per prestazione</t>
  </si>
  <si>
    <t>Per persona</t>
  </si>
  <si>
    <t>Complessivo</t>
  </si>
  <si>
    <t>6.67</t>
  </si>
  <si>
    <t>6.68</t>
  </si>
  <si>
    <t>6.69</t>
  </si>
  <si>
    <t>6.70</t>
  </si>
  <si>
    <t>6.71</t>
  </si>
  <si>
    <t>6.72</t>
  </si>
  <si>
    <t>6.73</t>
  </si>
  <si>
    <t>Se SI, indicare nella tabella seguente i tipi di servizi convenzionati, i costi e la qualità</t>
  </si>
  <si>
    <t>Fornire l'elenco delle verifiche effettuate sugli strumenti contrattuali che regolano i rapporti fra Prefettura e strutture di prima accoglienza, con particolare riguardo alla congruità del prezzo pagato con la qualità del servizio prestato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</si>
  <si>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</si>
  <si>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</si>
  <si>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</si>
  <si>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</si>
  <si>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</si>
  <si>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</si>
  <si>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</si>
  <si>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</si>
  <si>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</si>
  <si>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</si>
  <si>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</si>
  <si>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</si>
  <si>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</si>
  <si>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</si>
  <si>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</si>
  <si>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Lo Sportello non può visualizzare le pratiche lavorate dalla DPL fino al momento della stampa dei nulla-osta</t>
  </si>
  <si>
    <t>Il sistema non consente di verificare le eventuali richieste presentate in altre province</t>
  </si>
  <si>
    <t>Alcune pratiche hanno un doppio stato contraddittorio</t>
  </si>
  <si>
    <t>Impossibilità di visualizzare isolatamente elenchi di pratiche approvate da D.P.L. e Questura</t>
  </si>
  <si>
    <t>La pratica in richiesta di integrazione dopo 10 giorni passa automaticamente allo step di rigetto. Il periodo è troppo breve</t>
  </si>
  <si>
    <t>Il sistema informatico consente la lavorazione di tutte le domande presentate dagli interessati, senza controllo rispetto alla graduatoria</t>
  </si>
  <si>
    <t>Problemi Help desk</t>
  </si>
  <si>
    <t>Scarsa tempestività e chiarezza nelle risposte</t>
  </si>
  <si>
    <t>Difficoltà di mettersi in comunicazione con l'help desk</t>
  </si>
  <si>
    <t>Eccessivi tempi di soluzione di problematiche emerse</t>
  </si>
  <si>
    <t>Scarsa capacità di fornire l'aiuto richiesto</t>
  </si>
  <si>
    <t>Incongruenza delle indicazioni fornite in situazioni simili da operatori diversi</t>
  </si>
  <si>
    <t>Le informazioni fornite non sempre sono corrette</t>
  </si>
  <si>
    <t>Difficoltà di soluzione dei problemi quando questi richiedono conoscenze giuridiche</t>
  </si>
  <si>
    <t>Problemi individuazione abusi</t>
  </si>
  <si>
    <t>Indagini avviate</t>
  </si>
  <si>
    <t>Richieste formulate con dati inesistenti o falsi</t>
  </si>
  <si>
    <t>Ingresso di lavoratori o non assunti o licenziati immediatamente dopo l'assunzione</t>
  </si>
  <si>
    <t>Frequenti imprecisioni riscontrate in materia di reddito</t>
  </si>
  <si>
    <t>Uso di falsi nulla osta</t>
  </si>
  <si>
    <t>Presentazione di domanda o documentazione falsa</t>
  </si>
  <si>
    <t>Eccessivo numero di lavoratori richiesti dal medesimo datore di lavoro</t>
  </si>
  <si>
    <t>Uso strumentale del decreto flussi da parte di sedicenti datori di lavoro stranieri che, in realtà, intendono ricongiungere i familiari</t>
  </si>
  <si>
    <t>Eccesso di quote per lavoro non stagionale</t>
  </si>
  <si>
    <t>Carenza di quote per lavoro non stagionale</t>
  </si>
  <si>
    <t>Eccesso di quote per lavoro stagionale</t>
  </si>
  <si>
    <t>Carenza di quote per lavoro domestico</t>
  </si>
  <si>
    <t>Quote in eccesso per alcune tipologie, in difetto per altre</t>
  </si>
  <si>
    <t>Eccesso di quote per conversioni</t>
  </si>
  <si>
    <t>Carenza di quote per conversioni</t>
  </si>
  <si>
    <t>Problemi Quote</t>
  </si>
  <si>
    <t>Problemi Questionario</t>
  </si>
  <si>
    <t>Difficoltà di stampare un numero adeguato di copie per la distribuzione</t>
  </si>
  <si>
    <t>Difficoltà linguistiche di compilare il questionario in italiano da parte degli stranieri</t>
  </si>
  <si>
    <t>Il questionario quasi mai viene restituito compilato dagli interessati</t>
  </si>
  <si>
    <t>Il questionario viene distribuito con difficoltà per via di carenze di organico</t>
  </si>
  <si>
    <t>In generale lo straniero non è incline alla compilazione del questionario</t>
  </si>
  <si>
    <t>Questionario molto complesso</t>
  </si>
  <si>
    <t>Compilazione impossibile all’atto dell’ingresso in quanto grava eccessivamente sull’attività di Sportello</t>
  </si>
  <si>
    <t>Soluzioni Sede</t>
  </si>
  <si>
    <t>Ristrutturazione locali</t>
  </si>
  <si>
    <t>Trasferimento locali</t>
  </si>
  <si>
    <t>Direzione dello Sportello affidata a dirigente prefettizio</t>
  </si>
  <si>
    <t>Acquisizione nuovi locali</t>
  </si>
  <si>
    <t>Soluzioni Personale</t>
  </si>
  <si>
    <t>Rafforzamento del personale</t>
  </si>
  <si>
    <t>Partecipazione attiva di tutte le unità operative del SUI</t>
  </si>
  <si>
    <t>Stipula di convenzioni</t>
  </si>
  <si>
    <t>Organizzazione di corsi di formazione sull'applicativo</t>
  </si>
  <si>
    <t>Organizzazione di corsi di formazione sulla tematica immigrazione</t>
  </si>
  <si>
    <t>Uso di straordinari lavorativi</t>
  </si>
  <si>
    <t>Disponibilità di volontari</t>
  </si>
  <si>
    <t>Soluzioni Procedura</t>
  </si>
  <si>
    <t>Abolizione della comunicazione al CPI o trasmissione dei dati per via telematica</t>
  </si>
  <si>
    <t>Snellimento delle notifiche, tramite mail certificata, fax o spedizione a/r on line</t>
  </si>
  <si>
    <t>Semplificazione delle richieste di dati integrativi con un unico richiamo all'art. 10 bis della l 241/90</t>
  </si>
  <si>
    <t>Soluzioni Rapporti con Enti</t>
  </si>
  <si>
    <t>Dare a tutti gli enti la vista sulle stesse informazioni fornite dall’applicativo</t>
  </si>
  <si>
    <t>Il personale degli enti coinvolti dovrebbe lavorare nell'ambito dell'unica struttura dello Sportello unico</t>
  </si>
  <si>
    <t>Potenziamento dell'interazione telematica fra tutti gli enti interessati</t>
  </si>
  <si>
    <t>Attivare canali di comunicazione diretti con INPS, INAIL e Agenzia delle entrate</t>
  </si>
  <si>
    <t>Soluzioni Modulistica</t>
  </si>
  <si>
    <t>Gestione informatizzata di contratti di soggiorno mod. Q e R</t>
  </si>
  <si>
    <t>Soluzioni Applicativo informatico</t>
  </si>
  <si>
    <t>Coinvolgere i responsabili degli Sportelli nell'elaborazione dei programmi informatici</t>
  </si>
  <si>
    <t>Prevedere modelli di documenti adattabili dai singoli Sportelli</t>
  </si>
  <si>
    <t>Permettere la ricerca delle pratiche per dati anagrafici o per partita IVA</t>
  </si>
  <si>
    <t>Unificare il codice di riferimento delle pratiche fra i diversi enti</t>
  </si>
  <si>
    <t>La Prefettura deve poter richiamare, in un unico elenco, tutte le domande presentate da un medesimo datore di lavoro anche se cancellate</t>
  </si>
  <si>
    <t>Sarebbe opportuno che lo Sportello, la Questura e la DPL lavorassero con lo stesso applicativo</t>
  </si>
  <si>
    <t>Collegare i Centri per l'impiego dell'applicativo informatico</t>
  </si>
  <si>
    <t>La DPL potrebbe agire direttamente riguardo alle richieste di integrazione ai richiedenti</t>
  </si>
  <si>
    <t>Permettere allo Sportello di visualizzare le pratiche in corso di lavorazione presso le DPL</t>
  </si>
  <si>
    <t>Dati identificativi</t>
  </si>
  <si>
    <t>Provincia</t>
  </si>
  <si>
    <t>Nome</t>
  </si>
  <si>
    <t>Cognome</t>
  </si>
  <si>
    <t>Incarico</t>
  </si>
  <si>
    <t>Compilatore</t>
  </si>
  <si>
    <t>Telefono</t>
  </si>
  <si>
    <t>Fax</t>
  </si>
  <si>
    <t>email</t>
  </si>
  <si>
    <t>Data di compilazione</t>
  </si>
  <si>
    <t>A - La lettura del territorio</t>
  </si>
  <si>
    <t>I - Popolazione straniera soggiornante</t>
  </si>
  <si>
    <t>Indicare, per la data più recente di rilevazione, i permessi di soggiorno rilasciati dalle Questure nella sua provincia, per titolo di soggiorno</t>
  </si>
  <si>
    <t>Data di rilevazione</t>
  </si>
  <si>
    <t>di cui:</t>
  </si>
  <si>
    <t>per lavoro subordinato</t>
  </si>
  <si>
    <t>per lavoro autonomo</t>
  </si>
  <si>
    <t>per motivi familiari</t>
  </si>
  <si>
    <t>per studio</t>
  </si>
  <si>
    <t>uomini</t>
  </si>
  <si>
    <t>donne</t>
  </si>
  <si>
    <t>1°</t>
  </si>
  <si>
    <t>2°</t>
  </si>
  <si>
    <t>3°</t>
  </si>
  <si>
    <t>4°</t>
  </si>
  <si>
    <t>5°</t>
  </si>
  <si>
    <t>Totale popolazione residente</t>
  </si>
  <si>
    <t>Indicare, se disponibile, il numero di richieste di asilo ricevute dalle Questure</t>
  </si>
  <si>
    <t>II - Il mercato del lavoro e la manodopera straniera</t>
  </si>
  <si>
    <t>Motivazioni</t>
  </si>
  <si>
    <t>Appelli presentati</t>
  </si>
  <si>
    <t>Direzione dello Sportello unico</t>
  </si>
  <si>
    <t>15.113</t>
  </si>
  <si>
    <t>15.114</t>
  </si>
  <si>
    <t>15.115</t>
  </si>
  <si>
    <t>15.116</t>
  </si>
  <si>
    <t>15.117</t>
  </si>
  <si>
    <t>Elenco direttori SU</t>
  </si>
  <si>
    <t>Prefettura - UTG</t>
  </si>
  <si>
    <t>DPL</t>
  </si>
  <si>
    <t>Mese e anno di rilevazione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</si>
  <si>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</si>
  <si>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</si>
  <si>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</si>
  <si>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</si>
  <si>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</si>
  <si>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</si>
  <si>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</si>
  <si>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</si>
  <si>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</si>
  <si>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</si>
  <si>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</si>
  <si>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</si>
  <si>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</si>
  <si>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Anni</t>
  </si>
  <si>
    <t>2009</t>
  </si>
  <si>
    <t>2010</t>
  </si>
  <si>
    <t>2011</t>
  </si>
  <si>
    <t>2012</t>
  </si>
  <si>
    <t>2013</t>
  </si>
  <si>
    <t>Altre strutture di accoglienza</t>
  </si>
  <si>
    <t>Verifiche effettuate sugli standard qualitativi dell'accoglienza offerta</t>
  </si>
  <si>
    <t>Indicare il numero di lavoratori extracomunitari iscritti nelle liste di collocamento presso i Centri provinciali per l'impiego</t>
  </si>
  <si>
    <t>Extracomunitari iscritti alle liste</t>
  </si>
  <si>
    <t>Totale lavoratori iscritti alle liste</t>
  </si>
  <si>
    <t>Elenca i principali interventi oggetto di attenzione e promozione da parte del Consiglio per</t>
  </si>
  <si>
    <t>ciascun ambito di interesse, indicando se possibile anche l'importo dell'intervento e il ruolo del Consiglio nella programmazione, nel monitoraggio e/o nella promozione</t>
  </si>
  <si>
    <t>Indicare il numero di infortuni sul lavoro da parte di lavoratori extracomunitari denunciati in provincia</t>
  </si>
  <si>
    <t>III - Abitazione e alloggio</t>
  </si>
  <si>
    <t>Indicare, se disponibile, l'assegnazione delle case popolari a stranieri</t>
  </si>
  <si>
    <t>Solo comune capoluogo</t>
  </si>
  <si>
    <t>Altro</t>
  </si>
  <si>
    <t>Sono presenti strutture di accoglienza per stranieri monitorate sul territorio (ex art. 40)?</t>
  </si>
  <si>
    <t>Totale numero posti di accoglienza presso le strutture di accoglienza</t>
  </si>
  <si>
    <t>IV - Servizi socio sanitari</t>
  </si>
  <si>
    <t>V - Minori e scuola</t>
  </si>
  <si>
    <t>Indicare i permessi di soggiorno rilasciati per Protezione sociale (ex art. 18 L. 40/98)</t>
  </si>
  <si>
    <t>Numero di luoghi di culto di riferimento</t>
  </si>
  <si>
    <t>Numero di richieste di autorizzazione</t>
  </si>
  <si>
    <t>Elencare le associazioni maggiormente rappresentative degli immigrati presenti sul territorio</t>
  </si>
  <si>
    <t>Associazione</t>
  </si>
  <si>
    <t>Consiglio in plenario</t>
  </si>
  <si>
    <t>Argomento</t>
  </si>
  <si>
    <t>Ambito</t>
  </si>
  <si>
    <t>Intervento</t>
  </si>
  <si>
    <t>Importo</t>
  </si>
  <si>
    <t>Ruolo del Consiglio</t>
  </si>
  <si>
    <t>Flussi d'ingresso dei lavoratori extracomunitari</t>
  </si>
  <si>
    <t>Formazione professionale e inserimento lavorativo</t>
  </si>
  <si>
    <t>Alloggio</t>
  </si>
  <si>
    <t>Sanità</t>
  </si>
  <si>
    <t>Scuola e minori</t>
  </si>
  <si>
    <t>Devianza e criminalità</t>
  </si>
  <si>
    <t>Cultura e intercultura</t>
  </si>
  <si>
    <t>Fasce deboli (richiedenti asilo, donne, ecc.)</t>
  </si>
  <si>
    <t>C - Il Consiglio e l'informazione</t>
  </si>
  <si>
    <t>Indicare, in mesi, da quanto tempo segue il Consiglio l'attuale referente</t>
  </si>
  <si>
    <t>Mesi che l'attuale referente segue il Consiglio</t>
  </si>
  <si>
    <t>I dati riportati nella scheda di monitoraggio sono stati raccolti (possibili più risposte):</t>
  </si>
  <si>
    <t>appositamente per compilare la scheda</t>
  </si>
  <si>
    <t>sulla base di documentazione già in possesso dell'UTG</t>
  </si>
  <si>
    <t>sulla base di lavoro svolto nelle commissioni o nelle plenarie del CTI</t>
  </si>
  <si>
    <t>sulla base delle conoscenze acquisite dal referente per il CTI</t>
  </si>
  <si>
    <t>Se si, fornisce informazione al Consiglio?</t>
  </si>
  <si>
    <t>Quale ente ne è responsabile</t>
  </si>
  <si>
    <t>Elenco province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</si>
  <si>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</si>
  <si>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</si>
  <si>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</si>
  <si>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</si>
  <si>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</si>
  <si>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</si>
  <si>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</si>
  <si>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</si>
  <si>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</si>
  <si>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</si>
  <si>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</si>
  <si>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</si>
  <si>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</si>
  <si>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</si>
  <si>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</si>
  <si>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</si>
  <si>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</si>
  <si>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</si>
  <si>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</si>
  <si>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</si>
  <si>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</si>
  <si>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</si>
  <si>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</si>
  <si>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</si>
  <si>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</si>
  <si>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</si>
  <si>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</si>
  <si>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</si>
  <si>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</si>
  <si>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</si>
  <si>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</si>
  <si>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</si>
  <si>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FORLI 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</si>
  <si>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</si>
  <si>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</si>
  <si>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</si>
  <si>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</si>
  <si>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</si>
  <si>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</si>
  <si>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</si>
  <si>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</si>
  <si>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</si>
  <si>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</si>
  <si>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</si>
  <si>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</si>
  <si>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</si>
  <si>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</si>
  <si>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</si>
  <si>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</si>
  <si>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</si>
  <si>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</si>
  <si>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</si>
  <si>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</si>
  <si>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</si>
  <si>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</si>
  <si>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</si>
  <si>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</si>
  <si>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</si>
  <si>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</si>
  <si>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</si>
  <si>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</si>
  <si>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</si>
  <si>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</si>
  <si>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</si>
  <si>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</si>
  <si>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</si>
  <si>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</si>
  <si>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</si>
  <si>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</si>
  <si>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</si>
  <si>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</si>
  <si>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</si>
  <si>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</si>
  <si>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</si>
  <si>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</si>
  <si>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</si>
  <si>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</si>
  <si>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</si>
  <si>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</si>
  <si>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</si>
  <si>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</si>
  <si>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</si>
  <si>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</si>
  <si>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</si>
  <si>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</si>
  <si>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</si>
  <si>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</si>
  <si>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</si>
  <si>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</si>
  <si>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</si>
  <si>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</si>
  <si>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</si>
  <si>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</si>
  <si>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</si>
  <si>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</si>
  <si>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</si>
  <si>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</si>
  <si>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</si>
  <si>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</si>
  <si>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</si>
  <si>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</si>
  <si>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Elenco Stati</t>
  </si>
  <si>
    <t>ROMANIA</t>
  </si>
  <si>
    <t>MAROCCO</t>
  </si>
  <si>
    <t>UCRAINA</t>
  </si>
  <si>
    <t>MOLDAVIA</t>
  </si>
  <si>
    <t>CINA POPOLARE</t>
  </si>
  <si>
    <t>ALBANIA</t>
  </si>
  <si>
    <t>BANGLADESH</t>
  </si>
  <si>
    <t>INDIA</t>
  </si>
  <si>
    <t>EGITTO</t>
  </si>
  <si>
    <t>PAKISTAN</t>
  </si>
  <si>
    <t>FILIPPINE</t>
  </si>
  <si>
    <t>SRI LANKA (CEYLON)</t>
  </si>
  <si>
    <t>TUNISIA</t>
  </si>
  <si>
    <t>PERU'</t>
  </si>
  <si>
    <t>MACEDONIA</t>
  </si>
  <si>
    <t>ECUADOR</t>
  </si>
  <si>
    <t>GHANA</t>
  </si>
  <si>
    <t>BULGARIA</t>
  </si>
  <si>
    <t>SENEGAL</t>
  </si>
  <si>
    <t>NIGERIA</t>
  </si>
  <si>
    <t>RUSSIA</t>
  </si>
  <si>
    <t>BRASILE</t>
  </si>
  <si>
    <t>BOSNIA ED ERZEGOVINA</t>
  </si>
  <si>
    <t>BOLIVIA</t>
  </si>
  <si>
    <t>REP. DOMINICANA</t>
  </si>
  <si>
    <t>BIELORUSSIA</t>
  </si>
  <si>
    <t>CROAZIA</t>
  </si>
  <si>
    <t>COLOMBIA</t>
  </si>
  <si>
    <t>TURCHIA</t>
  </si>
  <si>
    <t>COSTA D'AVORIO</t>
  </si>
  <si>
    <t>ALGERIA</t>
  </si>
  <si>
    <t>ETIOPIA</t>
  </si>
  <si>
    <t>CUBA</t>
  </si>
  <si>
    <t>GEORGIA</t>
  </si>
  <si>
    <t>CAMERUN</t>
  </si>
  <si>
    <t>BURKINA FASO</t>
  </si>
  <si>
    <t>EL SALVADOR</t>
  </si>
  <si>
    <t>ARGENTINA</t>
  </si>
  <si>
    <t>ERITREA</t>
  </si>
  <si>
    <t>SIRIA</t>
  </si>
  <si>
    <t>THAILANDIA</t>
  </si>
  <si>
    <t>MAURIZIO</t>
  </si>
  <si>
    <t>VENEZUELA</t>
  </si>
  <si>
    <t>CAPO VERDE</t>
  </si>
  <si>
    <t>LAOS</t>
  </si>
  <si>
    <t>STATI UNITI D'AMERICA</t>
  </si>
  <si>
    <t>PALAU REPUBBLICA</t>
  </si>
  <si>
    <t>GIAPPONE</t>
  </si>
  <si>
    <t>PARAGUAY</t>
  </si>
  <si>
    <t>KIRGHIZISTAN</t>
  </si>
  <si>
    <t>MAYOTTE</t>
  </si>
  <si>
    <t>REPUBBLICA DEMOCRATICA DEL CONGO</t>
  </si>
  <si>
    <t>CILE</t>
  </si>
  <si>
    <t>IRAN</t>
  </si>
  <si>
    <t>GUINEA</t>
  </si>
  <si>
    <t>NEPAL</t>
  </si>
  <si>
    <t>SOMALIA</t>
  </si>
  <si>
    <t>TOGO</t>
  </si>
  <si>
    <t>LIBANO</t>
  </si>
  <si>
    <t>MESSICO</t>
  </si>
  <si>
    <t>BENIN</t>
  </si>
  <si>
    <t>GIORDANIA</t>
  </si>
  <si>
    <t>KENIA</t>
  </si>
  <si>
    <t>HONDURAS</t>
  </si>
  <si>
    <t>KAZAKISTAN</t>
  </si>
  <si>
    <t>UZBEKISTAN</t>
  </si>
  <si>
    <t>Vbis - Minori extracomunitari non accompagnati</t>
  </si>
  <si>
    <t>Minori extracomunitari non accompagnati</t>
  </si>
  <si>
    <t>6.25</t>
  </si>
  <si>
    <t>Fornire l'elenco delle strutture destinate all'accoglienza di minori extracomunitari non accompagnati</t>
  </si>
  <si>
    <t>Indicare il numero complessivo di minori extracomunitari non accompagnati presenti nelle strutture destinate all'accoglienza sul territorio provinciale</t>
  </si>
  <si>
    <t>Numero di minori extracomunitari non accompagnati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</si>
  <si>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</si>
  <si>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</si>
  <si>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</si>
  <si>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</si>
  <si>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</si>
  <si>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</si>
  <si>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</si>
  <si>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</si>
  <si>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</si>
  <si>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</si>
  <si>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</si>
  <si>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</si>
  <si>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</si>
  <si>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</si>
  <si>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</si>
  <si>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</si>
  <si>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</si>
  <si>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</si>
  <si>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</si>
  <si>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</si>
  <si>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</si>
  <si>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</si>
  <si>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</si>
  <si>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</si>
  <si>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</si>
  <si>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</si>
  <si>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</si>
  <si>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</si>
  <si>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</si>
  <si>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</si>
  <si>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</si>
  <si>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</si>
  <si>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</si>
  <si>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</si>
  <si>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</si>
  <si>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</si>
  <si>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Denominazione della struttura di accoglienza</t>
  </si>
  <si>
    <t>Verifiche effettuate</t>
  </si>
  <si>
    <t>Data verifica</t>
  </si>
  <si>
    <t>6.62</t>
  </si>
  <si>
    <t>6.63</t>
  </si>
  <si>
    <t>6.64</t>
  </si>
  <si>
    <t>6.65</t>
  </si>
  <si>
    <t>6.66</t>
  </si>
  <si>
    <t>6bis - Minori non accompagnati</t>
  </si>
  <si>
    <t>INDONESIA</t>
  </si>
  <si>
    <t>CONGO</t>
  </si>
  <si>
    <t>MALI</t>
  </si>
  <si>
    <t>URUGUAY</t>
  </si>
  <si>
    <t>COREA DEL SUD</t>
  </si>
  <si>
    <t>CINA REPUBBLICA NAZIONALE</t>
  </si>
  <si>
    <t>NICARAGUA</t>
  </si>
  <si>
    <t>ARMENIA</t>
  </si>
  <si>
    <t>VIETNAM</t>
  </si>
  <si>
    <t>GUINEA BISSAU</t>
  </si>
  <si>
    <t>MADAGASCAR</t>
  </si>
  <si>
    <t>CANADA</t>
  </si>
  <si>
    <t>LIBIA</t>
  </si>
  <si>
    <t>ISRAELE</t>
  </si>
  <si>
    <t>AUSTRALIA</t>
  </si>
  <si>
    <t>TANZANIA</t>
  </si>
  <si>
    <t>GAMBIA</t>
  </si>
  <si>
    <t>GUATEMALA</t>
  </si>
  <si>
    <t>TONGA</t>
  </si>
  <si>
    <t>CAMBOGIA</t>
  </si>
  <si>
    <t>IRAQ</t>
  </si>
  <si>
    <t>MAURITANIA</t>
  </si>
  <si>
    <t>DOMINICA</t>
  </si>
  <si>
    <t>MOZAMBICO</t>
  </si>
  <si>
    <t>COSTARICA</t>
  </si>
  <si>
    <t>LA REUNION</t>
  </si>
  <si>
    <t>PALESTINA</t>
  </si>
  <si>
    <t>LIBERIA</t>
  </si>
  <si>
    <t>NUOVA ZELANDA</t>
  </si>
  <si>
    <t>PANAMA</t>
  </si>
  <si>
    <t>SEICELLE</t>
  </si>
  <si>
    <t>ANGOLA</t>
  </si>
  <si>
    <t>SUD AFRICA</t>
  </si>
  <si>
    <t>APOLIDE</t>
  </si>
  <si>
    <t>BURUNDI</t>
  </si>
  <si>
    <t>MYANMAR (BIRMANIA)</t>
  </si>
  <si>
    <t>NIGER</t>
  </si>
  <si>
    <t>SUDAN</t>
  </si>
  <si>
    <t>SIERRA LEONE</t>
  </si>
  <si>
    <t>UGANDA</t>
  </si>
  <si>
    <t>AZERBAIGIAN</t>
  </si>
  <si>
    <t>NAURU</t>
  </si>
  <si>
    <t>ZAMBIA</t>
  </si>
  <si>
    <t>HAITI</t>
  </si>
  <si>
    <t>MALAYSIA</t>
  </si>
  <si>
    <t>ZIMBABWE</t>
  </si>
  <si>
    <t>MALDIVE</t>
  </si>
  <si>
    <t>RUANDA</t>
  </si>
  <si>
    <t>AFGHANISTAN</t>
  </si>
  <si>
    <t>COREA DEL NORD</t>
  </si>
  <si>
    <t>GIAMAICA</t>
  </si>
  <si>
    <t>MACAO</t>
  </si>
  <si>
    <t>MONGOLIA</t>
  </si>
  <si>
    <t>PITCAIRN</t>
  </si>
  <si>
    <t>YEMEN</t>
  </si>
  <si>
    <t>ARABIA SAUDITA</t>
  </si>
  <si>
    <t>CIAD</t>
  </si>
  <si>
    <t>BAHREIN</t>
  </si>
  <si>
    <t>BOTSWANA</t>
  </si>
  <si>
    <t>CENTRAFRICA</t>
  </si>
  <si>
    <t>GABON</t>
  </si>
  <si>
    <t>GUINEA EQUATORIALE</t>
  </si>
  <si>
    <t>MICRONESIA STATI FEDERALI</t>
  </si>
  <si>
    <t>OMAN</t>
  </si>
  <si>
    <t>SAO TOME' E PRINCIPE</t>
  </si>
  <si>
    <t>BARBADOS</t>
  </si>
  <si>
    <t>EMIRATI ARABI UNITI</t>
  </si>
  <si>
    <t>ISOLE VERGINI</t>
  </si>
  <si>
    <t>KUWAIT</t>
  </si>
  <si>
    <t>MARSHALL</t>
  </si>
  <si>
    <t>S. CHRISTOPHER E NEVIS</t>
  </si>
  <si>
    <t>SINGAPORE</t>
  </si>
  <si>
    <t>SVIZZERA</t>
  </si>
  <si>
    <t>TURKMENISTAN</t>
  </si>
  <si>
    <t>BRUNEI</t>
  </si>
  <si>
    <t>CAYMAN (ISOLE)</t>
  </si>
  <si>
    <t>GIBILTERRA</t>
  </si>
  <si>
    <t>GIBUTI</t>
  </si>
  <si>
    <t>GRENADA</t>
  </si>
  <si>
    <t>HONG KONG</t>
  </si>
  <si>
    <t>MONACO</t>
  </si>
  <si>
    <t>PAPUASIA-N.GUINEA</t>
  </si>
  <si>
    <t>SAINT VINCENT E GRENADINE</t>
  </si>
  <si>
    <t>SAN MARINO</t>
  </si>
  <si>
    <t>SANT ELENA</t>
  </si>
  <si>
    <t>SWAZILAND</t>
  </si>
  <si>
    <t>TAGIKISTAN</t>
  </si>
  <si>
    <t>TRINIDAD E TOBAGO</t>
  </si>
  <si>
    <t>VERGINI BRITANNICHE (ISOLE)</t>
  </si>
  <si>
    <t>SERVIZI DOMESTICI</t>
  </si>
  <si>
    <t>COSTRUZIONI</t>
  </si>
  <si>
    <t>COMMERCIO</t>
  </si>
  <si>
    <t>METALMECCANICO</t>
  </si>
  <si>
    <t>ALBERGHI E RISTORANTI</t>
  </si>
  <si>
    <t>AGRICOLTURA</t>
  </si>
  <si>
    <t>TESSILE</t>
  </si>
  <si>
    <t>TRASPORTO TERRESTRE</t>
  </si>
  <si>
    <t>ALIMENTARE</t>
  </si>
  <si>
    <t>LEGNO</t>
  </si>
  <si>
    <t>SERVIZI PULIZIA</t>
  </si>
  <si>
    <t>SERVIZI</t>
  </si>
  <si>
    <t>ESTRATTIVO</t>
  </si>
  <si>
    <t>ATTIVITA' RICREATIVE</t>
  </si>
  <si>
    <t>CHIMICO</t>
  </si>
  <si>
    <t>GOMMA</t>
  </si>
  <si>
    <t>SERVIZI SANITARI</t>
  </si>
  <si>
    <t>CARTA - STAMPA</t>
  </si>
  <si>
    <t>TRASPORTO ATTIVITA' CONNESSE</t>
  </si>
  <si>
    <t>INDUSTRIA</t>
  </si>
  <si>
    <t>MANIFATTURIERA</t>
  </si>
  <si>
    <t>TRASPORTO COMUNICAZIONE</t>
  </si>
  <si>
    <t>SERVIZI ASSISTENZIALI</t>
  </si>
  <si>
    <t>TRASPORTO MARITTIMO</t>
  </si>
  <si>
    <t>PESCA</t>
  </si>
  <si>
    <t>SERVIZI COLLETTIVI</t>
  </si>
  <si>
    <t>ASSICURAZIONI</t>
  </si>
  <si>
    <t>SERVIZI ISTRUZIONE</t>
  </si>
  <si>
    <t>STRUMENTI OTTICI E PRECISIONE</t>
  </si>
  <si>
    <t>SERVIZI IN AGRICOLTURA</t>
  </si>
  <si>
    <t>RAPPORTO DI AGENZIA</t>
  </si>
  <si>
    <t>TRASPORTO AEREO</t>
  </si>
  <si>
    <t>CREDITO</t>
  </si>
  <si>
    <t>INTERMEDIAZIONE</t>
  </si>
  <si>
    <t>SERVIZI LOCALI</t>
  </si>
  <si>
    <t>SERVIZI PUBBLICI</t>
  </si>
  <si>
    <t>Elenco settori produttivi</t>
  </si>
  <si>
    <t>Elenco Si No</t>
  </si>
  <si>
    <t>Si</t>
  </si>
  <si>
    <t>No</t>
  </si>
  <si>
    <t>Totale permessi
di cui:</t>
  </si>
  <si>
    <t>Anno di riferimento</t>
  </si>
  <si>
    <t>Totale richieste in lista d'attesa per le case popolari</t>
  </si>
  <si>
    <t>In tutta la provincia</t>
  </si>
  <si>
    <t>A.S. 2007 - 2008</t>
  </si>
  <si>
    <t>Elenco ambiti</t>
  </si>
  <si>
    <t>B - Il Consiglio territoriale per l'immigrazione</t>
  </si>
  <si>
    <t>I - Composizione del Consiglio</t>
  </si>
  <si>
    <t>II - Attività del Consiglio</t>
  </si>
  <si>
    <t>Rappresentante</t>
  </si>
  <si>
    <t>Regione</t>
  </si>
  <si>
    <t>Comune capoluogo</t>
  </si>
  <si>
    <t>Camera di commercio I.AA.</t>
  </si>
  <si>
    <t>Questura</t>
  </si>
  <si>
    <t>Direzione regionale del lavoro</t>
  </si>
  <si>
    <t>INPS</t>
  </si>
  <si>
    <t>Amm.ne penitenziaria</t>
  </si>
  <si>
    <t>Provveditorato agli studi</t>
  </si>
  <si>
    <t>Dipartimento provinciale del tesoro</t>
  </si>
  <si>
    <t>Ragioneria provinciale</t>
  </si>
  <si>
    <t>Ministero di giustizia</t>
  </si>
  <si>
    <t>Ufficio del territorio</t>
  </si>
  <si>
    <t>Università</t>
  </si>
  <si>
    <t>INAIL</t>
  </si>
  <si>
    <t>CGIL</t>
  </si>
  <si>
    <t>CISL</t>
  </si>
  <si>
    <t>UIL</t>
  </si>
  <si>
    <t>Confartigianato</t>
  </si>
  <si>
    <t>Confesercenti</t>
  </si>
  <si>
    <t>Elenco rappresentanti</t>
  </si>
  <si>
    <t>Sindaco/Delegato</t>
  </si>
  <si>
    <t>Presidente/Delegato</t>
  </si>
  <si>
    <t>Questore/Delegato</t>
  </si>
  <si>
    <t>Direttore/Delegato</t>
  </si>
  <si>
    <t>Dirigente/Delegato</t>
  </si>
  <si>
    <t>Rappresentante/Delegato</t>
  </si>
  <si>
    <t>Associazione di categoria</t>
  </si>
  <si>
    <t>Direzione provinciale del lavoro</t>
  </si>
  <si>
    <t>Prefettura UTG</t>
  </si>
  <si>
    <t>Prefetto/Delegato</t>
  </si>
  <si>
    <t>ASL</t>
  </si>
  <si>
    <t>Procura della repubblica</t>
  </si>
  <si>
    <t>Tribunale ordinario</t>
  </si>
  <si>
    <t>Procura per i minori</t>
  </si>
  <si>
    <t>Tribunale per i minori</t>
  </si>
  <si>
    <t>Direzione regionale istruzione</t>
  </si>
  <si>
    <t>Direzione regionale entrate</t>
  </si>
  <si>
    <t>Associazione di stranieri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</si>
</sst>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[$-410]dddd\ d\ mmmm\ yyyy"/>
    <numFmt numFmtId="169" formatCode="_-[$€-2]\ * #,##0.00_-;\-[$€-2]\ * #,##0.00_-;_-[$€-2]\ * &quot;-&quot;??_-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i/>
      <sz val="24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4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20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15" fontId="0" fillId="2" borderId="3" xfId="0" applyNumberFormat="1" applyFill="1" applyBorder="1" applyAlignment="1" applyProtection="1">
      <alignment wrapText="1"/>
      <protection locked="0"/>
    </xf>
    <xf numFmtId="15" fontId="0" fillId="2" borderId="4" xfId="0" applyNumberFormat="1" applyFill="1" applyBorder="1" applyAlignment="1" applyProtection="1">
      <alignment wrapText="1"/>
      <protection locked="0"/>
    </xf>
    <xf numFmtId="167" fontId="4" fillId="2" borderId="7" xfId="15" applyNumberFormat="1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67" fontId="4" fillId="2" borderId="13" xfId="15" applyNumberFormat="1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67" fontId="4" fillId="2" borderId="10" xfId="15" applyNumberFormat="1" applyFont="1" applyFill="1" applyBorder="1" applyAlignment="1" applyProtection="1">
      <alignment wrapText="1"/>
      <protection locked="0"/>
    </xf>
    <xf numFmtId="167" fontId="4" fillId="2" borderId="11" xfId="15" applyNumberFormat="1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167" fontId="4" fillId="2" borderId="22" xfId="15" applyNumberFormat="1" applyFont="1" applyFill="1" applyBorder="1" applyAlignment="1" applyProtection="1">
      <alignment wrapText="1"/>
      <protection locked="0"/>
    </xf>
    <xf numFmtId="167" fontId="4" fillId="2" borderId="23" xfId="15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20" fontId="4" fillId="0" borderId="0" xfId="0" applyNumberFormat="1" applyFont="1" applyAlignment="1" applyProtection="1" quotePrefix="1">
      <alignment horizontal="center"/>
      <protection/>
    </xf>
    <xf numFmtId="20" fontId="9" fillId="0" borderId="0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3" fontId="4" fillId="2" borderId="7" xfId="15" applyFont="1" applyFill="1" applyBorder="1" applyAlignment="1" applyProtection="1">
      <alignment/>
      <protection locked="0"/>
    </xf>
    <xf numFmtId="43" fontId="4" fillId="2" borderId="10" xfId="15" applyFont="1" applyFill="1" applyBorder="1" applyAlignment="1" applyProtection="1">
      <alignment/>
      <protection locked="0"/>
    </xf>
    <xf numFmtId="43" fontId="4" fillId="2" borderId="1" xfId="15" applyFont="1" applyFill="1" applyBorder="1" applyAlignment="1" applyProtection="1">
      <alignment/>
      <protection locked="0"/>
    </xf>
    <xf numFmtId="43" fontId="4" fillId="2" borderId="7" xfId="15" applyFont="1" applyFill="1" applyBorder="1" applyAlignment="1" applyProtection="1">
      <alignment/>
      <protection locked="0"/>
    </xf>
    <xf numFmtId="43" fontId="4" fillId="2" borderId="10" xfId="15" applyFont="1" applyFill="1" applyBorder="1" applyAlignment="1" applyProtection="1">
      <alignment/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43" fontId="4" fillId="2" borderId="22" xfId="15" applyFon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wrapText="1"/>
    </xf>
    <xf numFmtId="15" fontId="0" fillId="2" borderId="21" xfId="0" applyNumberFormat="1" applyFill="1" applyBorder="1" applyAlignment="1" applyProtection="1">
      <alignment wrapText="1"/>
      <protection locked="0"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1" fillId="3" borderId="2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0" fillId="0" borderId="28" xfId="0" applyFont="1" applyBorder="1" applyAlignment="1" applyProtection="1">
      <alignment horizontal="center" wrapText="1"/>
      <protection/>
    </xf>
    <xf numFmtId="167" fontId="4" fillId="2" borderId="29" xfId="15" applyNumberFormat="1" applyFont="1" applyFill="1" applyBorder="1" applyAlignment="1" applyProtection="1">
      <alignment wrapText="1"/>
      <protection locked="0"/>
    </xf>
    <xf numFmtId="167" fontId="4" fillId="2" borderId="30" xfId="15" applyNumberFormat="1" applyFont="1" applyFill="1" applyBorder="1" applyAlignment="1" applyProtection="1">
      <alignment wrapText="1"/>
      <protection locked="0"/>
    </xf>
    <xf numFmtId="167" fontId="4" fillId="2" borderId="31" xfId="15" applyNumberFormat="1" applyFont="1" applyFill="1" applyBorder="1" applyAlignment="1" applyProtection="1">
      <alignment wrapText="1"/>
      <protection locked="0"/>
    </xf>
    <xf numFmtId="0" fontId="4" fillId="2" borderId="22" xfId="15" applyNumberFormat="1" applyFont="1" applyFill="1" applyBorder="1" applyAlignment="1" applyProtection="1">
      <alignment vertical="top" wrapText="1"/>
      <protection locked="0"/>
    </xf>
    <xf numFmtId="0" fontId="4" fillId="2" borderId="7" xfId="15" applyNumberFormat="1" applyFont="1" applyFill="1" applyBorder="1" applyAlignment="1" applyProtection="1">
      <alignment vertical="top" wrapText="1"/>
      <protection locked="0"/>
    </xf>
    <xf numFmtId="0" fontId="4" fillId="2" borderId="10" xfId="15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9" fontId="4" fillId="0" borderId="13" xfId="17" applyFont="1" applyFill="1" applyBorder="1" applyAlignment="1" applyProtection="1">
      <alignment/>
      <protection/>
    </xf>
    <xf numFmtId="9" fontId="4" fillId="0" borderId="11" xfId="17" applyFont="1" applyFill="1" applyBorder="1" applyAlignment="1" applyProtection="1">
      <alignment/>
      <protection/>
    </xf>
    <xf numFmtId="9" fontId="4" fillId="0" borderId="23" xfId="17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wrapText="1"/>
      <protection/>
    </xf>
    <xf numFmtId="14" fontId="4" fillId="2" borderId="23" xfId="17" applyNumberFormat="1" applyFont="1" applyFill="1" applyBorder="1" applyAlignment="1" applyProtection="1">
      <alignment/>
      <protection locked="0"/>
    </xf>
    <xf numFmtId="14" fontId="4" fillId="2" borderId="13" xfId="17" applyNumberFormat="1" applyFont="1" applyFill="1" applyBorder="1" applyAlignment="1" applyProtection="1">
      <alignment/>
      <protection locked="0"/>
    </xf>
    <xf numFmtId="14" fontId="4" fillId="2" borderId="11" xfId="17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0" fillId="2" borderId="12" xfId="0" applyNumberFormat="1" applyFill="1" applyBorder="1" applyAlignment="1" applyProtection="1">
      <alignment/>
      <protection locked="0"/>
    </xf>
    <xf numFmtId="20" fontId="9" fillId="0" borderId="0" xfId="0" applyNumberFormat="1" applyFont="1" applyAlignment="1" applyProtection="1">
      <alignment horizontal="center"/>
      <protection/>
    </xf>
    <xf numFmtId="169" fontId="4" fillId="2" borderId="7" xfId="17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169" fontId="4" fillId="2" borderId="10" xfId="17" applyNumberFormat="1" applyFont="1" applyFill="1" applyBorder="1" applyAlignment="1" applyProtection="1">
      <alignment horizontal="right" wrapText="1"/>
      <protection locked="0"/>
    </xf>
    <xf numFmtId="169" fontId="4" fillId="2" borderId="7" xfId="15" applyNumberFormat="1" applyFont="1" applyFill="1" applyBorder="1" applyAlignment="1" applyProtection="1">
      <alignment horizontal="center" wrapText="1"/>
      <protection locked="0"/>
    </xf>
    <xf numFmtId="169" fontId="4" fillId="2" borderId="10" xfId="15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wrapText="1"/>
      <protection/>
    </xf>
    <xf numFmtId="0" fontId="4" fillId="2" borderId="13" xfId="17" applyNumberFormat="1" applyFont="1" applyFill="1" applyBorder="1" applyAlignment="1" applyProtection="1">
      <alignment wrapText="1"/>
      <protection locked="0"/>
    </xf>
    <xf numFmtId="0" fontId="4" fillId="2" borderId="11" xfId="17" applyNumberFormat="1" applyFont="1" applyFill="1" applyBorder="1" applyAlignment="1" applyProtection="1">
      <alignment wrapText="1"/>
      <protection locked="0"/>
    </xf>
    <xf numFmtId="169" fontId="4" fillId="2" borderId="7" xfId="17" applyNumberFormat="1" applyFont="1" applyFill="1" applyBorder="1" applyAlignment="1" applyProtection="1">
      <alignment wrapText="1"/>
      <protection locked="0"/>
    </xf>
    <xf numFmtId="169" fontId="4" fillId="2" borderId="10" xfId="17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14" fontId="0" fillId="2" borderId="28" xfId="0" applyNumberFormat="1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3" xfId="0" applyBorder="1" applyAlignment="1" quotePrefix="1">
      <alignment horizontal="left"/>
    </xf>
    <xf numFmtId="0" fontId="0" fillId="0" borderId="7" xfId="0" applyBorder="1" applyAlignment="1">
      <alignment horizontal="left"/>
    </xf>
    <xf numFmtId="0" fontId="0" fillId="0" borderId="43" xfId="0" applyBorder="1" applyAlignment="1" quotePrefix="1">
      <alignment horizontal="left"/>
    </xf>
    <xf numFmtId="0" fontId="0" fillId="0" borderId="41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5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5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4" xfId="0" applyBorder="1" applyAlignment="1" quotePrefix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5" xfId="0" applyBorder="1" applyAlignment="1">
      <alignment horizontal="left"/>
    </xf>
    <xf numFmtId="15" fontId="0" fillId="2" borderId="1" xfId="0" applyNumberForma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 quotePrefix="1">
      <alignment horizontal="left" wrapText="1"/>
    </xf>
    <xf numFmtId="0" fontId="0" fillId="0" borderId="4" xfId="0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3" xfId="0" applyFill="1" applyBorder="1" applyAlignment="1" quotePrefix="1">
      <alignment horizontal="left"/>
    </xf>
    <xf numFmtId="0" fontId="0" fillId="0" borderId="7" xfId="0" applyFill="1" applyBorder="1" applyAlignment="1">
      <alignment horizontal="left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9" fontId="0" fillId="2" borderId="28" xfId="17" applyFill="1" applyBorder="1" applyAlignment="1" applyProtection="1">
      <alignment horizontal="center"/>
      <protection locked="0"/>
    </xf>
    <xf numFmtId="9" fontId="0" fillId="2" borderId="45" xfId="17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46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0" fillId="2" borderId="12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9" fontId="4" fillId="2" borderId="8" xfId="17" applyFont="1" applyFill="1" applyBorder="1" applyAlignment="1" applyProtection="1">
      <alignment horizontal="left"/>
      <protection locked="0"/>
    </xf>
    <xf numFmtId="9" fontId="4" fillId="2" borderId="9" xfId="17" applyFont="1" applyFill="1" applyBorder="1" applyAlignment="1" applyProtection="1">
      <alignment horizontal="left"/>
      <protection locked="0"/>
    </xf>
    <xf numFmtId="9" fontId="4" fillId="2" borderId="20" xfId="17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/>
    </xf>
    <xf numFmtId="9" fontId="4" fillId="2" borderId="4" xfId="17" applyFont="1" applyFill="1" applyBorder="1" applyAlignment="1" applyProtection="1">
      <alignment horizontal="left"/>
      <protection locked="0"/>
    </xf>
    <xf numFmtId="9" fontId="4" fillId="2" borderId="10" xfId="17" applyFont="1" applyFill="1" applyBorder="1" applyAlignment="1" applyProtection="1">
      <alignment horizontal="left"/>
      <protection locked="0"/>
    </xf>
    <xf numFmtId="9" fontId="4" fillId="2" borderId="11" xfId="17" applyFont="1" applyFill="1" applyBorder="1" applyAlignment="1" applyProtection="1">
      <alignment horizontal="left"/>
      <protection locked="0"/>
    </xf>
    <xf numFmtId="9" fontId="4" fillId="2" borderId="2" xfId="17" applyFont="1" applyFill="1" applyBorder="1" applyAlignment="1" applyProtection="1">
      <alignment horizontal="left"/>
      <protection locked="0"/>
    </xf>
    <xf numFmtId="9" fontId="4" fillId="2" borderId="1" xfId="17" applyFont="1" applyFill="1" applyBorder="1" applyAlignment="1" applyProtection="1">
      <alignment horizontal="left"/>
      <protection locked="0"/>
    </xf>
    <xf numFmtId="9" fontId="4" fillId="2" borderId="12" xfId="17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9" fontId="4" fillId="2" borderId="3" xfId="17" applyFont="1" applyFill="1" applyBorder="1" applyAlignment="1" applyProtection="1">
      <alignment horizontal="left"/>
      <protection locked="0"/>
    </xf>
    <xf numFmtId="9" fontId="4" fillId="2" borderId="7" xfId="17" applyFont="1" applyFill="1" applyBorder="1" applyAlignment="1" applyProtection="1">
      <alignment horizontal="left"/>
      <protection locked="0"/>
    </xf>
    <xf numFmtId="9" fontId="4" fillId="2" borderId="13" xfId="17" applyFont="1" applyFill="1" applyBorder="1" applyAlignment="1" applyProtection="1">
      <alignment horizontal="left"/>
      <protection locked="0"/>
    </xf>
    <xf numFmtId="167" fontId="4" fillId="2" borderId="7" xfId="15" applyNumberFormat="1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horizontal="left" wrapText="1"/>
      <protection/>
    </xf>
    <xf numFmtId="0" fontId="13" fillId="0" borderId="32" xfId="0" applyFont="1" applyFill="1" applyBorder="1" applyAlignment="1" applyProtection="1">
      <alignment horizontal="left" wrapText="1"/>
      <protection/>
    </xf>
    <xf numFmtId="0" fontId="13" fillId="0" borderId="17" xfId="0" applyFont="1" applyFill="1" applyBorder="1" applyAlignment="1" applyProtection="1">
      <alignment horizontal="left" wrapText="1"/>
      <protection/>
    </xf>
    <xf numFmtId="167" fontId="4" fillId="2" borderId="10" xfId="15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left" wrapText="1"/>
      <protection/>
    </xf>
    <xf numFmtId="0" fontId="1" fillId="0" borderId="9" xfId="0" applyFont="1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7" fontId="4" fillId="2" borderId="22" xfId="15" applyNumberFormat="1" applyFont="1" applyFill="1" applyBorder="1" applyAlignment="1" applyProtection="1">
      <alignment horizontal="right"/>
      <protection locked="0"/>
    </xf>
    <xf numFmtId="167" fontId="4" fillId="2" borderId="7" xfId="15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67" fontId="4" fillId="2" borderId="10" xfId="15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167" fontId="4" fillId="2" borderId="22" xfId="15" applyNumberFormat="1" applyFont="1" applyFill="1" applyBorder="1" applyAlignment="1" applyProtection="1">
      <alignment horizontal="left"/>
      <protection locked="0"/>
    </xf>
    <xf numFmtId="0" fontId="4" fillId="2" borderId="7" xfId="17" applyNumberFormat="1" applyFont="1" applyFill="1" applyBorder="1" applyAlignment="1" applyProtection="1">
      <alignment horizontal="left" wrapText="1"/>
      <protection locked="0"/>
    </xf>
    <xf numFmtId="0" fontId="4" fillId="2" borderId="13" xfId="17" applyNumberFormat="1" applyFont="1" applyFill="1" applyBorder="1" applyAlignment="1" applyProtection="1">
      <alignment horizontal="left" wrapText="1"/>
      <protection locked="0"/>
    </xf>
    <xf numFmtId="169" fontId="4" fillId="2" borderId="7" xfId="15" applyNumberFormat="1" applyFont="1" applyFill="1" applyBorder="1" applyAlignment="1" applyProtection="1">
      <alignment horizontal="right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0" xfId="17" applyNumberFormat="1" applyFont="1" applyFill="1" applyBorder="1" applyAlignment="1" applyProtection="1">
      <alignment horizontal="left" wrapText="1"/>
      <protection locked="0"/>
    </xf>
    <xf numFmtId="0" fontId="4" fillId="2" borderId="11" xfId="17" applyNumberFormat="1" applyFont="1" applyFill="1" applyBorder="1" applyAlignment="1" applyProtection="1">
      <alignment horizontal="left" wrapText="1"/>
      <protection locked="0"/>
    </xf>
    <xf numFmtId="169" fontId="4" fillId="2" borderId="10" xfId="15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31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0" borderId="2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32" xfId="0" applyFill="1" applyBorder="1" applyAlignment="1" applyProtection="1">
      <alignment horizontal="left" wrapText="1"/>
      <protection locked="0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0" borderId="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0" fontId="0" fillId="0" borderId="2" xfId="0" applyBorder="1" applyAlignment="1" quotePrefix="1">
      <alignment horizontal="left"/>
    </xf>
    <xf numFmtId="0" fontId="0" fillId="0" borderId="5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2" borderId="44" xfId="0" applyFill="1" applyBorder="1" applyAlignment="1" applyProtection="1">
      <alignment horizontal="left" wrapText="1"/>
      <protection locked="0"/>
    </xf>
    <xf numFmtId="0" fontId="0" fillId="2" borderId="34" xfId="0" applyFill="1" applyBorder="1" applyAlignment="1" applyProtection="1">
      <alignment horizontal="left" wrapText="1"/>
      <protection locked="0"/>
    </xf>
    <xf numFmtId="0" fontId="0" fillId="2" borderId="3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37" xfId="0" applyFill="1" applyBorder="1" applyAlignment="1" applyProtection="1">
      <alignment horizontal="left" wrapText="1"/>
      <protection locked="0"/>
    </xf>
    <xf numFmtId="0" fontId="0" fillId="2" borderId="38" xfId="0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438150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61925"/>
          <a:ext cx="1657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E33" sqref="E33"/>
    </sheetView>
  </sheetViews>
  <sheetFormatPr defaultColWidth="9.140625" defaultRowHeight="12.75"/>
  <sheetData>
    <row r="2" spans="4:6" ht="12.75">
      <c r="D2" s="114"/>
      <c r="E2" s="114"/>
      <c r="F2" s="114"/>
    </row>
    <row r="3" spans="4:6" ht="12.75">
      <c r="D3" s="114"/>
      <c r="E3" s="114"/>
      <c r="F3" s="114"/>
    </row>
    <row r="4" spans="4:6" ht="12.75">
      <c r="D4" s="114"/>
      <c r="E4" s="114"/>
      <c r="F4" s="114"/>
    </row>
    <row r="5" spans="4:6" ht="12.75">
      <c r="D5" s="114"/>
      <c r="E5" s="114"/>
      <c r="F5" s="114"/>
    </row>
    <row r="6" spans="4:6" ht="12.75">
      <c r="D6" s="114"/>
      <c r="E6" s="114"/>
      <c r="F6" s="114"/>
    </row>
    <row r="7" spans="4:6" ht="12.75">
      <c r="D7" s="114"/>
      <c r="E7" s="114"/>
      <c r="F7" s="114"/>
    </row>
    <row r="10" spans="1:9" ht="30">
      <c r="A10" s="117" t="s">
        <v>174</v>
      </c>
      <c r="B10" s="117"/>
      <c r="C10" s="117"/>
      <c r="D10" s="117"/>
      <c r="E10" s="117"/>
      <c r="F10" s="117"/>
      <c r="G10" s="117"/>
      <c r="H10" s="117"/>
      <c r="I10" s="117"/>
    </row>
    <row r="12" spans="1:9" ht="48.75" customHeight="1">
      <c r="A12" s="118" t="s">
        <v>175</v>
      </c>
      <c r="B12" s="119"/>
      <c r="C12" s="119"/>
      <c r="D12" s="119"/>
      <c r="E12" s="119"/>
      <c r="F12" s="119"/>
      <c r="G12" s="119"/>
      <c r="H12" s="119"/>
      <c r="I12" s="119"/>
    </row>
    <row r="14" spans="1:9" ht="51" customHeight="1">
      <c r="A14" s="118" t="s">
        <v>176</v>
      </c>
      <c r="B14" s="119"/>
      <c r="C14" s="119"/>
      <c r="D14" s="119"/>
      <c r="E14" s="119"/>
      <c r="F14" s="119"/>
      <c r="G14" s="119"/>
      <c r="H14" s="119"/>
      <c r="I14" s="119"/>
    </row>
    <row r="23" spans="1:9" ht="79.5" customHeight="1">
      <c r="A23" s="115" t="str">
        <f>CONCATENATE("Rilevazione delle attività 
dei Consigli Territoriali per l'Immigrazione 
nel ",Appoggio!I2)</f>
        <v>Rilevazione delle attività 
dei Consigli Territoriali per l'Immigrazione 
nel 2008</v>
      </c>
      <c r="B23" s="115"/>
      <c r="C23" s="115"/>
      <c r="D23" s="115"/>
      <c r="E23" s="115"/>
      <c r="F23" s="115"/>
      <c r="G23" s="115"/>
      <c r="H23" s="115"/>
      <c r="I23" s="115"/>
    </row>
    <row r="29" spans="1:9" ht="18">
      <c r="A29" s="116" t="s">
        <v>178</v>
      </c>
      <c r="B29" s="116"/>
      <c r="C29" s="116"/>
      <c r="D29" s="116"/>
      <c r="E29" s="116"/>
      <c r="F29" s="116"/>
      <c r="G29" s="116"/>
      <c r="H29" s="116"/>
      <c r="I29" s="116"/>
    </row>
  </sheetData>
  <sheetProtection password="8095" sheet="1" objects="1" scenarios="1" selectLockedCells="1"/>
  <mergeCells count="6">
    <mergeCell ref="A29:I29"/>
    <mergeCell ref="A23:I23"/>
    <mergeCell ref="D2:F7"/>
    <mergeCell ref="A10:I10"/>
    <mergeCell ref="A12:I12"/>
    <mergeCell ref="A14:I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4" sqref="G4:I4"/>
    </sheetView>
  </sheetViews>
  <sheetFormatPr defaultColWidth="9.140625" defaultRowHeight="12.75"/>
  <cols>
    <col min="11" max="11" width="0" style="0" hidden="1" customWidth="1"/>
  </cols>
  <sheetData>
    <row r="1" s="1" customFormat="1" ht="18">
      <c r="A1" s="1" t="s">
        <v>1046</v>
      </c>
    </row>
    <row r="2" s="2" customFormat="1" ht="15">
      <c r="A2" s="2" t="s">
        <v>363</v>
      </c>
    </row>
    <row r="3" ht="13.5" thickBot="1">
      <c r="A3" s="33" t="s">
        <v>177</v>
      </c>
    </row>
    <row r="4" spans="1:11" ht="25.5" customHeight="1">
      <c r="A4" s="29" t="s">
        <v>105</v>
      </c>
      <c r="B4" s="189" t="str">
        <f>CONCATENATE("Contribuenti extracomunitari residenti in provincia nel ",Appoggio!$I$2)</f>
        <v>Contribuenti extracomunitari residenti in provincia nel 2008</v>
      </c>
      <c r="C4" s="190"/>
      <c r="D4" s="190"/>
      <c r="E4" s="190"/>
      <c r="F4" s="191"/>
      <c r="G4" s="192"/>
      <c r="H4" s="192"/>
      <c r="I4" s="193"/>
      <c r="K4">
        <f>IF(G4="",1,0)</f>
        <v>1</v>
      </c>
    </row>
    <row r="5" spans="1:11" ht="12.75">
      <c r="A5" s="29" t="s">
        <v>106</v>
      </c>
      <c r="B5" s="293" t="str">
        <f>CONCATENATE("Imposte sulle persone fisiche versate nel ",Appoggio!$I$2,", in Euro")</f>
        <v>Imposte sulle persone fisiche versate nel 2008, in Euro</v>
      </c>
      <c r="C5" s="195"/>
      <c r="D5" s="195"/>
      <c r="E5" s="195"/>
      <c r="F5" s="195"/>
      <c r="G5" s="196"/>
      <c r="H5" s="196"/>
      <c r="I5" s="197"/>
      <c r="K5">
        <f>IF(G5="",1,0)</f>
        <v>1</v>
      </c>
    </row>
    <row r="6" spans="1:11" ht="13.5" thickBot="1">
      <c r="A6" s="29" t="s">
        <v>107</v>
      </c>
      <c r="B6" s="292" t="str">
        <f>CONCATENATE("Contributi previdenziali versati nel ",Appoggio!$I$2,", in Euro")</f>
        <v>Contributi previdenziali versati nel 2008, in Euro</v>
      </c>
      <c r="C6" s="186"/>
      <c r="D6" s="186"/>
      <c r="E6" s="186"/>
      <c r="F6" s="186"/>
      <c r="G6" s="187"/>
      <c r="H6" s="187"/>
      <c r="I6" s="188"/>
      <c r="K6">
        <f>IF(G6="",1,0)</f>
        <v>1</v>
      </c>
    </row>
  </sheetData>
  <sheetProtection password="8095" sheet="1" objects="1" scenarios="1" selectLockedCells="1"/>
  <mergeCells count="6">
    <mergeCell ref="B4:F4"/>
    <mergeCell ref="G4:I4"/>
    <mergeCell ref="B6:F6"/>
    <mergeCell ref="G6:I6"/>
    <mergeCell ref="B5:F5"/>
    <mergeCell ref="G5:I5"/>
  </mergeCells>
  <conditionalFormatting sqref="A4:A6">
    <cfRule type="expression" priority="1" dxfId="0" stopIfTrue="1">
      <formula>$K4=1</formula>
    </cfRule>
  </conditionalFormatting>
  <dataValidations count="1">
    <dataValidation type="whole" operator="greaterThanOrEqual" allowBlank="1" showInputMessage="1" showErrorMessage="1" sqref="G4:I6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13" sqref="C13:E13"/>
    </sheetView>
  </sheetViews>
  <sheetFormatPr defaultColWidth="9.140625" defaultRowHeight="12.75"/>
  <cols>
    <col min="1" max="1" width="9.140625" style="54" customWidth="1"/>
    <col min="2" max="2" width="11.28125" style="54" customWidth="1"/>
    <col min="3" max="7" width="9.140625" style="54" customWidth="1"/>
    <col min="8" max="8" width="26.140625" style="54" customWidth="1"/>
    <col min="9" max="11" width="10.7109375" style="54" customWidth="1"/>
    <col min="12" max="12" width="9.28125" style="54" customWidth="1"/>
    <col min="13" max="16384" width="9.140625" style="54" customWidth="1"/>
  </cols>
  <sheetData>
    <row r="1" s="51" customFormat="1" ht="18">
      <c r="A1" s="51" t="s">
        <v>1046</v>
      </c>
    </row>
    <row r="2" s="52" customFormat="1" ht="15">
      <c r="A2" s="52" t="s">
        <v>515</v>
      </c>
    </row>
    <row r="3" ht="12.75">
      <c r="A3" s="53" t="s">
        <v>177</v>
      </c>
    </row>
    <row r="4" spans="1:11" ht="13.5" thickBot="1">
      <c r="A4" s="221" t="s">
        <v>516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0" customFormat="1" ht="27.75" customHeight="1" thickBot="1">
      <c r="A5" s="55" t="s">
        <v>177</v>
      </c>
      <c r="B5" s="56" t="s">
        <v>517</v>
      </c>
      <c r="C5" s="294" t="s">
        <v>518</v>
      </c>
      <c r="D5" s="294"/>
      <c r="E5" s="294"/>
      <c r="F5" s="57" t="s">
        <v>519</v>
      </c>
      <c r="G5" s="58" t="s">
        <v>520</v>
      </c>
      <c r="H5" s="58" t="s">
        <v>1065</v>
      </c>
      <c r="I5" s="58" t="s">
        <v>521</v>
      </c>
      <c r="J5" s="86" t="s">
        <v>522</v>
      </c>
      <c r="K5" s="59" t="s">
        <v>1066</v>
      </c>
    </row>
    <row r="6" spans="1:11" ht="39" customHeight="1">
      <c r="A6" s="61" t="s">
        <v>108</v>
      </c>
      <c r="B6" s="48"/>
      <c r="C6" s="229"/>
      <c r="D6" s="229"/>
      <c r="E6" s="229"/>
      <c r="F6" s="49"/>
      <c r="G6" s="49"/>
      <c r="H6" s="90"/>
      <c r="I6" s="49"/>
      <c r="J6" s="87"/>
      <c r="K6" s="50"/>
    </row>
    <row r="7" spans="1:11" ht="39" customHeight="1">
      <c r="A7" s="61" t="s">
        <v>109</v>
      </c>
      <c r="B7" s="43"/>
      <c r="C7" s="214"/>
      <c r="D7" s="214"/>
      <c r="E7" s="214"/>
      <c r="F7" s="42"/>
      <c r="G7" s="42"/>
      <c r="H7" s="91"/>
      <c r="I7" s="42"/>
      <c r="J7" s="88"/>
      <c r="K7" s="44"/>
    </row>
    <row r="8" spans="1:11" ht="39" customHeight="1">
      <c r="A8" s="61" t="s">
        <v>110</v>
      </c>
      <c r="B8" s="43"/>
      <c r="C8" s="214"/>
      <c r="D8" s="214"/>
      <c r="E8" s="214"/>
      <c r="F8" s="42"/>
      <c r="G8" s="42"/>
      <c r="H8" s="91"/>
      <c r="I8" s="42"/>
      <c r="J8" s="88"/>
      <c r="K8" s="44"/>
    </row>
    <row r="9" spans="1:11" ht="39" customHeight="1">
      <c r="A9" s="61" t="s">
        <v>111</v>
      </c>
      <c r="B9" s="43"/>
      <c r="C9" s="214"/>
      <c r="D9" s="214"/>
      <c r="E9" s="214"/>
      <c r="F9" s="42"/>
      <c r="G9" s="42"/>
      <c r="H9" s="91"/>
      <c r="I9" s="42"/>
      <c r="J9" s="88"/>
      <c r="K9" s="44"/>
    </row>
    <row r="10" spans="1:11" ht="39" customHeight="1">
      <c r="A10" s="61" t="s">
        <v>112</v>
      </c>
      <c r="B10" s="43"/>
      <c r="C10" s="214"/>
      <c r="D10" s="214"/>
      <c r="E10" s="214"/>
      <c r="F10" s="42"/>
      <c r="G10" s="42"/>
      <c r="H10" s="91"/>
      <c r="I10" s="42"/>
      <c r="J10" s="88"/>
      <c r="K10" s="44"/>
    </row>
    <row r="11" spans="1:11" ht="39" customHeight="1">
      <c r="A11" s="61" t="s">
        <v>113</v>
      </c>
      <c r="B11" s="43"/>
      <c r="C11" s="214"/>
      <c r="D11" s="214"/>
      <c r="E11" s="214"/>
      <c r="F11" s="42"/>
      <c r="G11" s="42"/>
      <c r="H11" s="91"/>
      <c r="I11" s="42"/>
      <c r="J11" s="88"/>
      <c r="K11" s="44"/>
    </row>
    <row r="12" spans="1:11" ht="39" customHeight="1">
      <c r="A12" s="61" t="s">
        <v>114</v>
      </c>
      <c r="B12" s="43"/>
      <c r="C12" s="214"/>
      <c r="D12" s="214"/>
      <c r="E12" s="214"/>
      <c r="F12" s="42"/>
      <c r="G12" s="42"/>
      <c r="H12" s="91"/>
      <c r="I12" s="42"/>
      <c r="J12" s="88"/>
      <c r="K12" s="44"/>
    </row>
    <row r="13" spans="1:11" ht="39" customHeight="1">
      <c r="A13" s="61" t="s">
        <v>115</v>
      </c>
      <c r="B13" s="43"/>
      <c r="C13" s="214"/>
      <c r="D13" s="214"/>
      <c r="E13" s="214"/>
      <c r="F13" s="42"/>
      <c r="G13" s="42"/>
      <c r="H13" s="91"/>
      <c r="I13" s="42"/>
      <c r="J13" s="88"/>
      <c r="K13" s="44"/>
    </row>
    <row r="14" spans="1:11" ht="39" customHeight="1">
      <c r="A14" s="61" t="s">
        <v>116</v>
      </c>
      <c r="B14" s="43"/>
      <c r="C14" s="214"/>
      <c r="D14" s="214"/>
      <c r="E14" s="214"/>
      <c r="F14" s="42"/>
      <c r="G14" s="42"/>
      <c r="H14" s="91"/>
      <c r="I14" s="42"/>
      <c r="J14" s="88"/>
      <c r="K14" s="44"/>
    </row>
    <row r="15" spans="1:11" ht="39" customHeight="1">
      <c r="A15" s="61" t="s">
        <v>117</v>
      </c>
      <c r="B15" s="43"/>
      <c r="C15" s="214"/>
      <c r="D15" s="214"/>
      <c r="E15" s="214"/>
      <c r="F15" s="42"/>
      <c r="G15" s="42"/>
      <c r="H15" s="91"/>
      <c r="I15" s="42"/>
      <c r="J15" s="88"/>
      <c r="K15" s="44"/>
    </row>
    <row r="16" spans="1:11" ht="39" customHeight="1">
      <c r="A16" s="61" t="s">
        <v>118</v>
      </c>
      <c r="B16" s="43"/>
      <c r="C16" s="214"/>
      <c r="D16" s="214"/>
      <c r="E16" s="214"/>
      <c r="F16" s="42"/>
      <c r="G16" s="42"/>
      <c r="H16" s="91"/>
      <c r="I16" s="42"/>
      <c r="J16" s="88"/>
      <c r="K16" s="44"/>
    </row>
    <row r="17" spans="1:11" ht="39" customHeight="1">
      <c r="A17" s="61" t="s">
        <v>304</v>
      </c>
      <c r="B17" s="43"/>
      <c r="C17" s="214"/>
      <c r="D17" s="214"/>
      <c r="E17" s="214"/>
      <c r="F17" s="42"/>
      <c r="G17" s="42"/>
      <c r="H17" s="91"/>
      <c r="I17" s="42"/>
      <c r="J17" s="88"/>
      <c r="K17" s="44"/>
    </row>
    <row r="18" spans="1:11" ht="39" customHeight="1">
      <c r="A18" s="61" t="s">
        <v>364</v>
      </c>
      <c r="B18" s="43"/>
      <c r="C18" s="214"/>
      <c r="D18" s="214"/>
      <c r="E18" s="214"/>
      <c r="F18" s="42"/>
      <c r="G18" s="42"/>
      <c r="H18" s="91"/>
      <c r="I18" s="42"/>
      <c r="J18" s="88"/>
      <c r="K18" s="44"/>
    </row>
    <row r="19" spans="1:11" ht="39" customHeight="1">
      <c r="A19" s="61" t="s">
        <v>459</v>
      </c>
      <c r="B19" s="43"/>
      <c r="C19" s="214"/>
      <c r="D19" s="214"/>
      <c r="E19" s="214"/>
      <c r="F19" s="42"/>
      <c r="G19" s="42"/>
      <c r="H19" s="91"/>
      <c r="I19" s="42"/>
      <c r="J19" s="88"/>
      <c r="K19" s="44"/>
    </row>
    <row r="20" spans="1:11" ht="39" customHeight="1">
      <c r="A20" s="61" t="s">
        <v>460</v>
      </c>
      <c r="B20" s="43"/>
      <c r="C20" s="214"/>
      <c r="D20" s="214"/>
      <c r="E20" s="214"/>
      <c r="F20" s="42"/>
      <c r="G20" s="42"/>
      <c r="H20" s="91"/>
      <c r="I20" s="42"/>
      <c r="J20" s="88"/>
      <c r="K20" s="44"/>
    </row>
    <row r="21" spans="1:11" ht="39" customHeight="1" thickBot="1">
      <c r="A21" s="61" t="s">
        <v>461</v>
      </c>
      <c r="B21" s="45"/>
      <c r="C21" s="249"/>
      <c r="D21" s="249"/>
      <c r="E21" s="249"/>
      <c r="F21" s="46"/>
      <c r="G21" s="46"/>
      <c r="H21" s="92"/>
      <c r="I21" s="46"/>
      <c r="J21" s="89"/>
      <c r="K21" s="47"/>
    </row>
  </sheetData>
  <sheetProtection password="8095" sheet="1" objects="1" scenarios="1" selectLockedCells="1"/>
  <mergeCells count="18">
    <mergeCell ref="C21:E21"/>
    <mergeCell ref="C12:E12"/>
    <mergeCell ref="C15:E15"/>
    <mergeCell ref="C16:E16"/>
    <mergeCell ref="C13:E13"/>
    <mergeCell ref="C14:E14"/>
    <mergeCell ref="C17:E17"/>
    <mergeCell ref="C18:E18"/>
    <mergeCell ref="C19:E19"/>
    <mergeCell ref="C20:E20"/>
    <mergeCell ref="A4:K4"/>
    <mergeCell ref="C5:E5"/>
    <mergeCell ref="C6:E6"/>
    <mergeCell ref="C11:E11"/>
    <mergeCell ref="C9:E9"/>
    <mergeCell ref="C10:E10"/>
    <mergeCell ref="C7:E7"/>
    <mergeCell ref="C8:E8"/>
  </mergeCells>
  <conditionalFormatting sqref="A5:A21">
    <cfRule type="expression" priority="1" dxfId="0" stopIfTrue="1">
      <formula>$M5=1</formula>
    </cfRule>
  </conditionalFormatting>
  <dataValidations count="3">
    <dataValidation type="whole" operator="greaterThanOrEqual" allowBlank="1" showInputMessage="1" showErrorMessage="1" sqref="F6:G21 I6:K21">
      <formula1>0</formula1>
    </dataValidation>
    <dataValidation type="list" allowBlank="1" showInputMessage="1" showErrorMessage="1" sqref="B6:B21">
      <formula1>Elenco_Tipi_Ricorso</formula1>
    </dataValidation>
    <dataValidation operator="greaterThanOrEqual" allowBlank="1" showInputMessage="1" showErrorMessage="1" sqref="H6:H21"/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H6" sqref="H6:I6"/>
    </sheetView>
  </sheetViews>
  <sheetFormatPr defaultColWidth="9.140625" defaultRowHeight="12.75"/>
  <cols>
    <col min="11" max="11" width="0" style="0" hidden="1" customWidth="1"/>
  </cols>
  <sheetData>
    <row r="1" s="1" customFormat="1" ht="18">
      <c r="A1" s="1" t="s">
        <v>1046</v>
      </c>
    </row>
    <row r="2" s="2" customFormat="1" ht="15">
      <c r="A2" s="2" t="s">
        <v>526</v>
      </c>
    </row>
    <row r="3" ht="12.75">
      <c r="A3" s="33" t="s">
        <v>177</v>
      </c>
    </row>
    <row r="4" spans="1:9" ht="13.5" thickBot="1">
      <c r="A4" s="175" t="s">
        <v>296</v>
      </c>
      <c r="B4" s="175"/>
      <c r="C4" s="175"/>
      <c r="D4" s="175"/>
      <c r="E4" s="175"/>
      <c r="F4" s="175"/>
      <c r="G4" s="175"/>
      <c r="H4" s="175"/>
      <c r="I4" s="175"/>
    </row>
    <row r="5" spans="1:11" ht="12.75">
      <c r="A5" s="29" t="s">
        <v>19</v>
      </c>
      <c r="B5" s="158" t="s">
        <v>462</v>
      </c>
      <c r="C5" s="159"/>
      <c r="D5" s="159"/>
      <c r="E5" s="159"/>
      <c r="F5" s="159"/>
      <c r="G5" s="159"/>
      <c r="H5" s="151"/>
      <c r="I5" s="152"/>
      <c r="K5">
        <f aca="true" t="shared" si="0" ref="K5:K13">IF(H5="",1,0)</f>
        <v>1</v>
      </c>
    </row>
    <row r="6" spans="1:11" ht="12.75">
      <c r="A6" s="29" t="s">
        <v>20</v>
      </c>
      <c r="B6" s="295" t="s">
        <v>463</v>
      </c>
      <c r="C6" s="145"/>
      <c r="D6" s="145"/>
      <c r="E6" s="145"/>
      <c r="F6" s="145"/>
      <c r="G6" s="145"/>
      <c r="H6" s="142"/>
      <c r="I6" s="143"/>
      <c r="K6">
        <f t="shared" si="0"/>
        <v>1</v>
      </c>
    </row>
    <row r="7" spans="1:11" ht="12.75">
      <c r="A7" s="29" t="s">
        <v>21</v>
      </c>
      <c r="B7" s="295" t="s">
        <v>464</v>
      </c>
      <c r="C7" s="145"/>
      <c r="D7" s="145"/>
      <c r="E7" s="145"/>
      <c r="F7" s="145"/>
      <c r="G7" s="145"/>
      <c r="H7" s="142"/>
      <c r="I7" s="143"/>
      <c r="K7">
        <f t="shared" si="0"/>
        <v>1</v>
      </c>
    </row>
    <row r="8" spans="1:11" ht="12.75">
      <c r="A8" s="29" t="s">
        <v>22</v>
      </c>
      <c r="B8" s="295" t="s">
        <v>465</v>
      </c>
      <c r="C8" s="145"/>
      <c r="D8" s="145"/>
      <c r="E8" s="145"/>
      <c r="F8" s="145"/>
      <c r="G8" s="145"/>
      <c r="H8" s="142"/>
      <c r="I8" s="143"/>
      <c r="K8">
        <f t="shared" si="0"/>
        <v>1</v>
      </c>
    </row>
    <row r="9" spans="1:11" ht="12.75">
      <c r="A9" s="29" t="s">
        <v>23</v>
      </c>
      <c r="B9" s="295" t="s">
        <v>466</v>
      </c>
      <c r="C9" s="145"/>
      <c r="D9" s="145"/>
      <c r="E9" s="145"/>
      <c r="F9" s="145"/>
      <c r="G9" s="145"/>
      <c r="H9" s="142"/>
      <c r="I9" s="143"/>
      <c r="K9">
        <f t="shared" si="0"/>
        <v>1</v>
      </c>
    </row>
    <row r="10" spans="1:11" ht="12.75">
      <c r="A10" s="29" t="s">
        <v>24</v>
      </c>
      <c r="B10" s="295" t="s">
        <v>467</v>
      </c>
      <c r="C10" s="145"/>
      <c r="D10" s="145"/>
      <c r="E10" s="145"/>
      <c r="F10" s="145"/>
      <c r="G10" s="145"/>
      <c r="H10" s="142"/>
      <c r="I10" s="143"/>
      <c r="K10">
        <f t="shared" si="0"/>
        <v>1</v>
      </c>
    </row>
    <row r="11" spans="1:11" ht="12.75">
      <c r="A11" s="29" t="s">
        <v>25</v>
      </c>
      <c r="B11" s="295" t="s">
        <v>468</v>
      </c>
      <c r="C11" s="145"/>
      <c r="D11" s="145"/>
      <c r="E11" s="145"/>
      <c r="F11" s="145"/>
      <c r="G11" s="145"/>
      <c r="H11" s="142"/>
      <c r="I11" s="143"/>
      <c r="K11">
        <f t="shared" si="0"/>
        <v>1</v>
      </c>
    </row>
    <row r="12" spans="1:11" ht="12.75">
      <c r="A12" s="29" t="s">
        <v>26</v>
      </c>
      <c r="B12" s="295" t="s">
        <v>469</v>
      </c>
      <c r="C12" s="145"/>
      <c r="D12" s="145"/>
      <c r="E12" s="145"/>
      <c r="F12" s="145"/>
      <c r="G12" s="145"/>
      <c r="H12" s="142"/>
      <c r="I12" s="143"/>
      <c r="K12">
        <f t="shared" si="0"/>
        <v>1</v>
      </c>
    </row>
    <row r="13" spans="1:11" ht="12.75">
      <c r="A13" s="29" t="s">
        <v>27</v>
      </c>
      <c r="B13" s="295" t="s">
        <v>470</v>
      </c>
      <c r="C13" s="145"/>
      <c r="D13" s="145"/>
      <c r="E13" s="145"/>
      <c r="F13" s="145"/>
      <c r="G13" s="145"/>
      <c r="H13" s="142"/>
      <c r="I13" s="143"/>
      <c r="K13">
        <f t="shared" si="0"/>
        <v>1</v>
      </c>
    </row>
    <row r="14" spans="1:11" ht="12.75">
      <c r="A14" s="29" t="s">
        <v>28</v>
      </c>
      <c r="B14" s="295" t="s">
        <v>471</v>
      </c>
      <c r="C14" s="145"/>
      <c r="D14" s="145"/>
      <c r="E14" s="145"/>
      <c r="F14" s="145"/>
      <c r="G14" s="145"/>
      <c r="H14" s="142"/>
      <c r="I14" s="143"/>
      <c r="K14">
        <f aca="true" t="shared" si="1" ref="K14:K25">IF(H14="",1,0)</f>
        <v>1</v>
      </c>
    </row>
    <row r="15" spans="1:11" ht="12.75">
      <c r="A15" s="29" t="s">
        <v>29</v>
      </c>
      <c r="B15" s="295" t="s">
        <v>472</v>
      </c>
      <c r="C15" s="145"/>
      <c r="D15" s="145"/>
      <c r="E15" s="145"/>
      <c r="F15" s="145"/>
      <c r="G15" s="145"/>
      <c r="H15" s="142"/>
      <c r="I15" s="143"/>
      <c r="K15">
        <f t="shared" si="1"/>
        <v>1</v>
      </c>
    </row>
    <row r="16" spans="1:11" ht="12.75">
      <c r="A16" s="29" t="s">
        <v>30</v>
      </c>
      <c r="B16" s="295" t="s">
        <v>473</v>
      </c>
      <c r="C16" s="145"/>
      <c r="D16" s="145"/>
      <c r="E16" s="145"/>
      <c r="F16" s="145"/>
      <c r="G16" s="145"/>
      <c r="H16" s="142"/>
      <c r="I16" s="143"/>
      <c r="K16">
        <f t="shared" si="1"/>
        <v>1</v>
      </c>
    </row>
    <row r="17" spans="1:11" ht="12.75">
      <c r="A17" s="29" t="s">
        <v>31</v>
      </c>
      <c r="B17" s="295" t="s">
        <v>474</v>
      </c>
      <c r="C17" s="145"/>
      <c r="D17" s="145"/>
      <c r="E17" s="145"/>
      <c r="F17" s="145"/>
      <c r="G17" s="145"/>
      <c r="H17" s="142"/>
      <c r="I17" s="143"/>
      <c r="K17">
        <f t="shared" si="1"/>
        <v>1</v>
      </c>
    </row>
    <row r="18" spans="1:11" ht="12.75">
      <c r="A18" s="29" t="s">
        <v>32</v>
      </c>
      <c r="B18" s="295" t="s">
        <v>475</v>
      </c>
      <c r="C18" s="145"/>
      <c r="D18" s="145"/>
      <c r="E18" s="145"/>
      <c r="F18" s="145"/>
      <c r="G18" s="145"/>
      <c r="H18" s="142"/>
      <c r="I18" s="143"/>
      <c r="K18">
        <f t="shared" si="1"/>
        <v>1</v>
      </c>
    </row>
    <row r="19" spans="1:11" ht="12.75">
      <c r="A19" s="29" t="s">
        <v>33</v>
      </c>
      <c r="B19" s="295" t="s">
        <v>476</v>
      </c>
      <c r="C19" s="145"/>
      <c r="D19" s="145"/>
      <c r="E19" s="145"/>
      <c r="F19" s="145"/>
      <c r="G19" s="145"/>
      <c r="H19" s="142"/>
      <c r="I19" s="143"/>
      <c r="K19">
        <f t="shared" si="1"/>
        <v>1</v>
      </c>
    </row>
    <row r="20" spans="1:11" ht="12.75">
      <c r="A20" s="29" t="s">
        <v>34</v>
      </c>
      <c r="B20" s="295" t="s">
        <v>477</v>
      </c>
      <c r="C20" s="145"/>
      <c r="D20" s="145"/>
      <c r="E20" s="145"/>
      <c r="F20" s="145"/>
      <c r="G20" s="145"/>
      <c r="H20" s="142"/>
      <c r="I20" s="143"/>
      <c r="K20">
        <f t="shared" si="1"/>
        <v>1</v>
      </c>
    </row>
    <row r="21" spans="1:11" ht="12.75">
      <c r="A21" s="29" t="s">
        <v>35</v>
      </c>
      <c r="B21" s="295" t="s">
        <v>478</v>
      </c>
      <c r="C21" s="145"/>
      <c r="D21" s="145"/>
      <c r="E21" s="145"/>
      <c r="F21" s="145"/>
      <c r="G21" s="145"/>
      <c r="H21" s="142"/>
      <c r="I21" s="143"/>
      <c r="K21">
        <f t="shared" si="1"/>
        <v>1</v>
      </c>
    </row>
    <row r="22" spans="1:11" ht="12.75">
      <c r="A22" s="29" t="s">
        <v>36</v>
      </c>
      <c r="B22" s="295" t="s">
        <v>479</v>
      </c>
      <c r="C22" s="145"/>
      <c r="D22" s="145"/>
      <c r="E22" s="145"/>
      <c r="F22" s="145"/>
      <c r="G22" s="145"/>
      <c r="H22" s="142"/>
      <c r="I22" s="143"/>
      <c r="K22">
        <f t="shared" si="1"/>
        <v>1</v>
      </c>
    </row>
    <row r="23" spans="1:11" ht="12.75">
      <c r="A23" s="29" t="s">
        <v>37</v>
      </c>
      <c r="B23" s="295" t="s">
        <v>480</v>
      </c>
      <c r="C23" s="145"/>
      <c r="D23" s="145"/>
      <c r="E23" s="145"/>
      <c r="F23" s="145"/>
      <c r="G23" s="145"/>
      <c r="H23" s="142"/>
      <c r="I23" s="143"/>
      <c r="K23">
        <f t="shared" si="1"/>
        <v>1</v>
      </c>
    </row>
    <row r="24" spans="1:11" ht="12.75">
      <c r="A24" s="29" t="s">
        <v>38</v>
      </c>
      <c r="B24" s="295" t="s">
        <v>481</v>
      </c>
      <c r="C24" s="145"/>
      <c r="D24" s="145"/>
      <c r="E24" s="145"/>
      <c r="F24" s="145"/>
      <c r="G24" s="145"/>
      <c r="H24" s="142"/>
      <c r="I24" s="143"/>
      <c r="K24">
        <f t="shared" si="1"/>
        <v>1</v>
      </c>
    </row>
    <row r="25" spans="1:11" ht="12.75">
      <c r="A25" s="29" t="s">
        <v>39</v>
      </c>
      <c r="B25" s="295" t="s">
        <v>482</v>
      </c>
      <c r="C25" s="145"/>
      <c r="D25" s="145"/>
      <c r="E25" s="145"/>
      <c r="F25" s="145"/>
      <c r="G25" s="145"/>
      <c r="H25" s="142"/>
      <c r="I25" s="143"/>
      <c r="K25">
        <f t="shared" si="1"/>
        <v>1</v>
      </c>
    </row>
    <row r="26" spans="1:11" ht="12.75">
      <c r="A26" s="29" t="s">
        <v>503</v>
      </c>
      <c r="B26" s="295" t="s">
        <v>483</v>
      </c>
      <c r="C26" s="145"/>
      <c r="D26" s="145"/>
      <c r="E26" s="145"/>
      <c r="F26" s="145"/>
      <c r="G26" s="145"/>
      <c r="H26" s="142"/>
      <c r="I26" s="143"/>
      <c r="K26">
        <f>IF(H26="",1,0)</f>
        <v>1</v>
      </c>
    </row>
    <row r="27" spans="1:11" ht="12.75">
      <c r="A27" s="29" t="s">
        <v>504</v>
      </c>
      <c r="B27" s="295" t="s">
        <v>484</v>
      </c>
      <c r="C27" s="145"/>
      <c r="D27" s="145"/>
      <c r="E27" s="145"/>
      <c r="F27" s="145"/>
      <c r="G27" s="145"/>
      <c r="H27" s="142"/>
      <c r="I27" s="143"/>
      <c r="K27">
        <f>IF(H27="",1,0)</f>
        <v>1</v>
      </c>
    </row>
    <row r="28" spans="1:11" ht="12.75">
      <c r="A28" s="29" t="s">
        <v>505</v>
      </c>
      <c r="B28" s="295" t="s">
        <v>485</v>
      </c>
      <c r="C28" s="145"/>
      <c r="D28" s="145"/>
      <c r="E28" s="145"/>
      <c r="F28" s="145"/>
      <c r="G28" s="145"/>
      <c r="H28" s="142"/>
      <c r="I28" s="143"/>
      <c r="K28">
        <f aca="true" t="shared" si="2" ref="K28:K47">IF(H28="",1,0)</f>
        <v>1</v>
      </c>
    </row>
    <row r="29" spans="1:11" ht="12.75">
      <c r="A29" s="29" t="s">
        <v>506</v>
      </c>
      <c r="B29" s="295" t="s">
        <v>486</v>
      </c>
      <c r="C29" s="145"/>
      <c r="D29" s="145"/>
      <c r="E29" s="145"/>
      <c r="F29" s="145"/>
      <c r="G29" s="145"/>
      <c r="H29" s="142"/>
      <c r="I29" s="143"/>
      <c r="K29">
        <f t="shared" si="2"/>
        <v>1</v>
      </c>
    </row>
    <row r="30" spans="1:11" ht="12.75">
      <c r="A30" s="29" t="s">
        <v>507</v>
      </c>
      <c r="B30" s="295" t="s">
        <v>487</v>
      </c>
      <c r="C30" s="145"/>
      <c r="D30" s="145"/>
      <c r="E30" s="145"/>
      <c r="F30" s="145"/>
      <c r="G30" s="145"/>
      <c r="H30" s="142"/>
      <c r="I30" s="143"/>
      <c r="K30">
        <f t="shared" si="2"/>
        <v>1</v>
      </c>
    </row>
    <row r="31" spans="1:11" ht="12.75">
      <c r="A31" s="29" t="s">
        <v>508</v>
      </c>
      <c r="B31" s="295" t="s">
        <v>488</v>
      </c>
      <c r="C31" s="145"/>
      <c r="D31" s="145"/>
      <c r="E31" s="145"/>
      <c r="F31" s="145"/>
      <c r="G31" s="145"/>
      <c r="H31" s="142"/>
      <c r="I31" s="143"/>
      <c r="K31">
        <f t="shared" si="2"/>
        <v>1</v>
      </c>
    </row>
    <row r="32" spans="1:11" ht="12.75">
      <c r="A32" s="29" t="s">
        <v>509</v>
      </c>
      <c r="B32" s="295" t="s">
        <v>489</v>
      </c>
      <c r="C32" s="145"/>
      <c r="D32" s="145"/>
      <c r="E32" s="145"/>
      <c r="F32" s="145"/>
      <c r="G32" s="145"/>
      <c r="H32" s="142"/>
      <c r="I32" s="143"/>
      <c r="K32">
        <f t="shared" si="2"/>
        <v>1</v>
      </c>
    </row>
    <row r="33" spans="1:11" ht="12.75">
      <c r="A33" s="29" t="s">
        <v>510</v>
      </c>
      <c r="B33" s="295" t="s">
        <v>490</v>
      </c>
      <c r="C33" s="145"/>
      <c r="D33" s="145"/>
      <c r="E33" s="145"/>
      <c r="F33" s="145"/>
      <c r="G33" s="145"/>
      <c r="H33" s="142"/>
      <c r="I33" s="143"/>
      <c r="K33">
        <f t="shared" si="2"/>
        <v>1</v>
      </c>
    </row>
    <row r="34" spans="1:11" ht="12.75">
      <c r="A34" s="29" t="s">
        <v>511</v>
      </c>
      <c r="B34" s="295" t="s">
        <v>491</v>
      </c>
      <c r="C34" s="145"/>
      <c r="D34" s="145"/>
      <c r="E34" s="145"/>
      <c r="F34" s="145"/>
      <c r="G34" s="145"/>
      <c r="H34" s="142"/>
      <c r="I34" s="143"/>
      <c r="K34">
        <f t="shared" si="2"/>
        <v>1</v>
      </c>
    </row>
    <row r="35" spans="1:11" ht="12.75">
      <c r="A35" s="29" t="s">
        <v>512</v>
      </c>
      <c r="B35" s="295" t="s">
        <v>492</v>
      </c>
      <c r="C35" s="145"/>
      <c r="D35" s="145"/>
      <c r="E35" s="145"/>
      <c r="F35" s="145"/>
      <c r="G35" s="145"/>
      <c r="H35" s="142"/>
      <c r="I35" s="143"/>
      <c r="K35">
        <f t="shared" si="2"/>
        <v>1</v>
      </c>
    </row>
    <row r="36" spans="1:11" ht="12.75">
      <c r="A36" s="29" t="s">
        <v>513</v>
      </c>
      <c r="B36" s="295" t="s">
        <v>493</v>
      </c>
      <c r="C36" s="145"/>
      <c r="D36" s="145"/>
      <c r="E36" s="145"/>
      <c r="F36" s="145"/>
      <c r="G36" s="145"/>
      <c r="H36" s="142"/>
      <c r="I36" s="143"/>
      <c r="K36">
        <f t="shared" si="2"/>
        <v>1</v>
      </c>
    </row>
    <row r="37" spans="1:11" ht="12.75">
      <c r="A37" s="29" t="s">
        <v>514</v>
      </c>
      <c r="B37" s="295" t="s">
        <v>494</v>
      </c>
      <c r="C37" s="145"/>
      <c r="D37" s="145"/>
      <c r="E37" s="145"/>
      <c r="F37" s="145"/>
      <c r="G37" s="145"/>
      <c r="H37" s="142"/>
      <c r="I37" s="143"/>
      <c r="K37">
        <f t="shared" si="2"/>
        <v>1</v>
      </c>
    </row>
    <row r="38" spans="1:11" ht="13.5" thickBot="1">
      <c r="A38" s="29" t="s">
        <v>527</v>
      </c>
      <c r="B38" s="156" t="s">
        <v>495</v>
      </c>
      <c r="C38" s="157"/>
      <c r="D38" s="157"/>
      <c r="E38" s="157"/>
      <c r="F38" s="157"/>
      <c r="G38" s="157"/>
      <c r="H38" s="149"/>
      <c r="I38" s="150"/>
      <c r="K38">
        <f t="shared" si="2"/>
        <v>1</v>
      </c>
    </row>
    <row r="39" ht="12.75">
      <c r="A39" s="33" t="s">
        <v>177</v>
      </c>
    </row>
    <row r="40" spans="1:9" ht="13.5" thickBot="1">
      <c r="A40" s="175" t="str">
        <f>CONCATENATE("Indicare il numero di reati di immigrazione clandestina segnalati nel ",Appoggio!I2)</f>
        <v>Indicare il numero di reati di immigrazione clandestina segnalati nel 2008</v>
      </c>
      <c r="B40" s="175"/>
      <c r="C40" s="175"/>
      <c r="D40" s="175"/>
      <c r="E40" s="175"/>
      <c r="F40" s="175"/>
      <c r="G40" s="175"/>
      <c r="H40" s="175"/>
      <c r="I40" s="175"/>
    </row>
    <row r="41" spans="1:11" ht="13.5" thickBot="1">
      <c r="A41" s="29" t="s">
        <v>528</v>
      </c>
      <c r="B41" s="165" t="s">
        <v>496</v>
      </c>
      <c r="C41" s="166"/>
      <c r="D41" s="166"/>
      <c r="E41" s="166"/>
      <c r="F41" s="166"/>
      <c r="G41" s="166"/>
      <c r="H41" s="161"/>
      <c r="I41" s="162"/>
      <c r="K41">
        <f>IF(H41="",1,0)</f>
        <v>1</v>
      </c>
    </row>
    <row r="42" ht="12.75">
      <c r="A42" s="33" t="s">
        <v>177</v>
      </c>
    </row>
    <row r="43" spans="1:9" ht="13.5" thickBot="1">
      <c r="A43" s="175" t="str">
        <f>CONCATENATE("Indicare il numero di espulsioni di cittadini extracomunitari eseguite nel ",Appoggio!I2)</f>
        <v>Indicare il numero di espulsioni di cittadini extracomunitari eseguite nel 2008</v>
      </c>
      <c r="B43" s="175"/>
      <c r="C43" s="175"/>
      <c r="D43" s="175"/>
      <c r="E43" s="175"/>
      <c r="F43" s="175"/>
      <c r="G43" s="175"/>
      <c r="H43" s="175"/>
      <c r="I43" s="175"/>
    </row>
    <row r="44" spans="1:11" ht="13.5" thickBot="1">
      <c r="A44" s="29" t="s">
        <v>529</v>
      </c>
      <c r="B44" s="165" t="s">
        <v>497</v>
      </c>
      <c r="C44" s="166"/>
      <c r="D44" s="166"/>
      <c r="E44" s="166"/>
      <c r="F44" s="166"/>
      <c r="G44" s="166"/>
      <c r="H44" s="161"/>
      <c r="I44" s="162"/>
      <c r="K44">
        <f>IF(H44="",1,0)</f>
        <v>1</v>
      </c>
    </row>
    <row r="45" ht="12.75">
      <c r="A45" s="34" t="s">
        <v>177</v>
      </c>
    </row>
    <row r="46" spans="1:9" ht="13.5" thickBot="1">
      <c r="A46" s="175" t="s">
        <v>1112</v>
      </c>
      <c r="B46" s="175"/>
      <c r="C46" s="175"/>
      <c r="D46" s="175"/>
      <c r="E46" s="175"/>
      <c r="F46" s="175"/>
      <c r="G46" s="175"/>
      <c r="H46" s="175"/>
      <c r="I46" s="175"/>
    </row>
    <row r="47" spans="1:11" ht="13.5" thickBot="1">
      <c r="A47" s="29" t="s">
        <v>530</v>
      </c>
      <c r="B47" s="165" t="str">
        <f>CONCATENATE("Permessi rilasciati ai sensi dell'art. 18 nel ",Appoggio!I2)</f>
        <v>Permessi rilasciati ai sensi dell'art. 18 nel 2008</v>
      </c>
      <c r="C47" s="166"/>
      <c r="D47" s="166"/>
      <c r="E47" s="166"/>
      <c r="F47" s="166"/>
      <c r="G47" s="166"/>
      <c r="H47" s="161"/>
      <c r="I47" s="162"/>
      <c r="K47">
        <f t="shared" si="2"/>
        <v>1</v>
      </c>
    </row>
    <row r="48" ht="12.75">
      <c r="A48" s="12"/>
    </row>
    <row r="49" ht="12.75">
      <c r="A49" s="12"/>
    </row>
  </sheetData>
  <sheetProtection password="8095" sheet="1" objects="1" scenarios="1" selectLockedCells="1"/>
  <mergeCells count="78">
    <mergeCell ref="B31:G31"/>
    <mergeCell ref="B32:G32"/>
    <mergeCell ref="B33:G33"/>
    <mergeCell ref="B22:G22"/>
    <mergeCell ref="B25:G25"/>
    <mergeCell ref="H22:I22"/>
    <mergeCell ref="B23:G23"/>
    <mergeCell ref="H23:I23"/>
    <mergeCell ref="H24:I24"/>
    <mergeCell ref="H25:I25"/>
    <mergeCell ref="H27:I27"/>
    <mergeCell ref="B26:G26"/>
    <mergeCell ref="H26:I26"/>
    <mergeCell ref="B15:G15"/>
    <mergeCell ref="H15:I15"/>
    <mergeCell ref="H21:I21"/>
    <mergeCell ref="B18:G18"/>
    <mergeCell ref="B19:G19"/>
    <mergeCell ref="H19:I19"/>
    <mergeCell ref="B20:G20"/>
    <mergeCell ref="H20:I20"/>
    <mergeCell ref="H12:I12"/>
    <mergeCell ref="B13:G13"/>
    <mergeCell ref="H13:I13"/>
    <mergeCell ref="H18:I18"/>
    <mergeCell ref="B16:G16"/>
    <mergeCell ref="H16:I16"/>
    <mergeCell ref="B17:G17"/>
    <mergeCell ref="H17:I17"/>
    <mergeCell ref="B14:G14"/>
    <mergeCell ref="H14:I14"/>
    <mergeCell ref="H9:I9"/>
    <mergeCell ref="B10:G10"/>
    <mergeCell ref="H10:I10"/>
    <mergeCell ref="B11:G11"/>
    <mergeCell ref="H11:I11"/>
    <mergeCell ref="H6:I6"/>
    <mergeCell ref="B7:G7"/>
    <mergeCell ref="H7:I7"/>
    <mergeCell ref="B8:G8"/>
    <mergeCell ref="H8:I8"/>
    <mergeCell ref="H47:I47"/>
    <mergeCell ref="H35:I35"/>
    <mergeCell ref="H36:I36"/>
    <mergeCell ref="H37:I37"/>
    <mergeCell ref="H38:I38"/>
    <mergeCell ref="H41:I41"/>
    <mergeCell ref="A40:I40"/>
    <mergeCell ref="A4:I4"/>
    <mergeCell ref="A46:I46"/>
    <mergeCell ref="H5:I5"/>
    <mergeCell ref="H28:I28"/>
    <mergeCell ref="H29:I29"/>
    <mergeCell ref="H30:I30"/>
    <mergeCell ref="H31:I31"/>
    <mergeCell ref="H32:I32"/>
    <mergeCell ref="H33:I33"/>
    <mergeCell ref="H34:I34"/>
    <mergeCell ref="B5:G5"/>
    <mergeCell ref="B28:G28"/>
    <mergeCell ref="B29:G29"/>
    <mergeCell ref="B30:G30"/>
    <mergeCell ref="B6:G6"/>
    <mergeCell ref="B9:G9"/>
    <mergeCell ref="B12:G12"/>
    <mergeCell ref="B27:G27"/>
    <mergeCell ref="B21:G21"/>
    <mergeCell ref="B24:G24"/>
    <mergeCell ref="B34:G34"/>
    <mergeCell ref="B47:G47"/>
    <mergeCell ref="B35:G35"/>
    <mergeCell ref="B36:G36"/>
    <mergeCell ref="B37:G37"/>
    <mergeCell ref="B38:G38"/>
    <mergeCell ref="B41:G41"/>
    <mergeCell ref="A43:I43"/>
    <mergeCell ref="B44:G44"/>
    <mergeCell ref="H44:I44"/>
  </mergeCells>
  <conditionalFormatting sqref="A5:A38 A44:A45 A41 A47:A49">
    <cfRule type="expression" priority="1" dxfId="0" stopIfTrue="1">
      <formula>$K5=1</formula>
    </cfRule>
  </conditionalFormatting>
  <dataValidations count="1">
    <dataValidation type="whole" operator="greaterThanOrEqual" allowBlank="1" showInputMessage="1" showErrorMessage="1" sqref="H47:I47 H44:I44 H41:I41 H5:I3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G5" sqref="G5:I5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531</v>
      </c>
    </row>
    <row r="3" ht="12.75">
      <c r="A3" s="33" t="s">
        <v>177</v>
      </c>
    </row>
    <row r="4" spans="1:9" ht="25.5" customHeight="1" thickBot="1">
      <c r="A4" s="175" t="str">
        <f>CONCATENATE("Indicare, se disponibile, per il ",Appoggio!I2,", il numero dei luoghi di culto di riferimento per la popolazione straniera (luoghi di culto acattolici, moschee, centri culturali islamici, altro)")</f>
        <v>Indicare, se disponibile, per il 2008, il numero dei luoghi di culto di riferimento per la popolazione straniera (luoghi di culto acattolici, moschee, centri culturali islamici, altro)</v>
      </c>
      <c r="B4" s="175"/>
      <c r="C4" s="175"/>
      <c r="D4" s="175"/>
      <c r="E4" s="175"/>
      <c r="F4" s="175"/>
      <c r="G4" s="175"/>
      <c r="H4" s="175"/>
      <c r="I4" s="175"/>
    </row>
    <row r="5" spans="1:11" ht="13.5" thickBot="1">
      <c r="A5" s="29" t="s">
        <v>138</v>
      </c>
      <c r="B5" s="165" t="s">
        <v>1113</v>
      </c>
      <c r="C5" s="166"/>
      <c r="D5" s="166"/>
      <c r="E5" s="166"/>
      <c r="F5" s="166"/>
      <c r="G5" s="161"/>
      <c r="H5" s="161"/>
      <c r="I5" s="162"/>
      <c r="K5">
        <f>IF(G5="",1,0)</f>
        <v>1</v>
      </c>
    </row>
    <row r="6" ht="12.75">
      <c r="A6" s="33">
        <v>10</v>
      </c>
    </row>
    <row r="7" spans="1:9" ht="24.75" customHeight="1" thickBot="1">
      <c r="A7" s="175" t="str">
        <f>CONCATENATE("Indicare, se disponibile, per il ",Appoggio!I2,", il numero di richieste di autorizzazione per manifestazioni pubbliche da parte delle comunità straniere")</f>
        <v>Indicare, se disponibile, per il 2008, il numero di richieste di autorizzazione per manifestazioni pubbliche da parte delle comunità straniere</v>
      </c>
      <c r="B7" s="175"/>
      <c r="C7" s="175"/>
      <c r="D7" s="175"/>
      <c r="E7" s="175"/>
      <c r="F7" s="175"/>
      <c r="G7" s="175"/>
      <c r="H7" s="175"/>
      <c r="I7" s="175"/>
    </row>
    <row r="8" spans="1:11" ht="13.5" thickBot="1">
      <c r="A8" s="29" t="s">
        <v>139</v>
      </c>
      <c r="B8" s="165" t="s">
        <v>1114</v>
      </c>
      <c r="C8" s="166"/>
      <c r="D8" s="166"/>
      <c r="E8" s="166"/>
      <c r="F8" s="166"/>
      <c r="G8" s="161"/>
      <c r="H8" s="161"/>
      <c r="I8" s="162"/>
      <c r="K8">
        <f>IF(G8="",1,0)</f>
        <v>1</v>
      </c>
    </row>
    <row r="9" ht="12.75">
      <c r="A9" s="33" t="s">
        <v>177</v>
      </c>
    </row>
    <row r="10" spans="1:9" ht="25.5" customHeight="1" thickBot="1">
      <c r="A10" s="175" t="s">
        <v>1115</v>
      </c>
      <c r="B10" s="175"/>
      <c r="C10" s="175"/>
      <c r="D10" s="175"/>
      <c r="E10" s="175"/>
      <c r="F10" s="175"/>
      <c r="G10" s="175"/>
      <c r="H10" s="175"/>
      <c r="I10" s="175"/>
    </row>
    <row r="11" spans="1:11" ht="13.5" thickBot="1">
      <c r="A11" s="29" t="s">
        <v>140</v>
      </c>
      <c r="B11" s="165" t="s">
        <v>303</v>
      </c>
      <c r="C11" s="166"/>
      <c r="D11" s="166"/>
      <c r="E11" s="166"/>
      <c r="F11" s="166"/>
      <c r="G11" s="161"/>
      <c r="H11" s="161"/>
      <c r="I11" s="162"/>
      <c r="K11">
        <f>IF(G11="",1,0)</f>
        <v>1</v>
      </c>
    </row>
    <row r="12" spans="1:9" ht="12.75">
      <c r="A12" s="33" t="s">
        <v>177</v>
      </c>
      <c r="B12" s="37"/>
      <c r="C12" s="37"/>
      <c r="D12" s="37"/>
      <c r="E12" s="37"/>
      <c r="F12" s="37"/>
      <c r="G12" s="37"/>
      <c r="H12" s="37"/>
      <c r="I12" s="37"/>
    </row>
    <row r="13" spans="1:2" ht="13.5" thickBot="1">
      <c r="A13" s="33" t="s">
        <v>177</v>
      </c>
      <c r="B13" t="s">
        <v>1116</v>
      </c>
    </row>
    <row r="14" spans="1:9" ht="12.75">
      <c r="A14" s="29" t="s">
        <v>141</v>
      </c>
      <c r="B14" s="176"/>
      <c r="C14" s="122"/>
      <c r="D14" s="122"/>
      <c r="E14" s="122"/>
      <c r="F14" s="122"/>
      <c r="G14" s="122"/>
      <c r="H14" s="122"/>
      <c r="I14" s="123"/>
    </row>
    <row r="15" spans="1:9" ht="12.75">
      <c r="A15" s="29" t="s">
        <v>142</v>
      </c>
      <c r="B15" s="297"/>
      <c r="C15" s="124"/>
      <c r="D15" s="124"/>
      <c r="E15" s="124"/>
      <c r="F15" s="124"/>
      <c r="G15" s="124"/>
      <c r="H15" s="124"/>
      <c r="I15" s="125"/>
    </row>
    <row r="16" spans="1:9" ht="12.75">
      <c r="A16" s="29" t="s">
        <v>143</v>
      </c>
      <c r="B16" s="297"/>
      <c r="C16" s="124"/>
      <c r="D16" s="124"/>
      <c r="E16" s="124"/>
      <c r="F16" s="124"/>
      <c r="G16" s="124"/>
      <c r="H16" s="124"/>
      <c r="I16" s="125"/>
    </row>
    <row r="17" spans="1:9" ht="12.75">
      <c r="A17" s="29" t="s">
        <v>144</v>
      </c>
      <c r="B17" s="297"/>
      <c r="C17" s="124"/>
      <c r="D17" s="124"/>
      <c r="E17" s="124"/>
      <c r="F17" s="124"/>
      <c r="G17" s="124"/>
      <c r="H17" s="124"/>
      <c r="I17" s="125"/>
    </row>
    <row r="18" spans="1:9" ht="12.75">
      <c r="A18" s="29" t="s">
        <v>145</v>
      </c>
      <c r="B18" s="297"/>
      <c r="C18" s="124"/>
      <c r="D18" s="124"/>
      <c r="E18" s="124"/>
      <c r="F18" s="124"/>
      <c r="G18" s="124"/>
      <c r="H18" s="124"/>
      <c r="I18" s="125"/>
    </row>
    <row r="19" spans="1:9" ht="12.75">
      <c r="A19" s="29" t="s">
        <v>146</v>
      </c>
      <c r="B19" s="297"/>
      <c r="C19" s="124"/>
      <c r="D19" s="124"/>
      <c r="E19" s="124"/>
      <c r="F19" s="124"/>
      <c r="G19" s="124"/>
      <c r="H19" s="124"/>
      <c r="I19" s="125"/>
    </row>
    <row r="20" spans="1:9" ht="12.75">
      <c r="A20" s="29" t="s">
        <v>147</v>
      </c>
      <c r="B20" s="297"/>
      <c r="C20" s="124"/>
      <c r="D20" s="124"/>
      <c r="E20" s="124"/>
      <c r="F20" s="124"/>
      <c r="G20" s="124"/>
      <c r="H20" s="124"/>
      <c r="I20" s="125"/>
    </row>
    <row r="21" spans="1:9" ht="12.75">
      <c r="A21" s="29" t="s">
        <v>148</v>
      </c>
      <c r="B21" s="297"/>
      <c r="C21" s="124"/>
      <c r="D21" s="124"/>
      <c r="E21" s="124"/>
      <c r="F21" s="124"/>
      <c r="G21" s="124"/>
      <c r="H21" s="124"/>
      <c r="I21" s="125"/>
    </row>
    <row r="22" spans="1:9" ht="12.75">
      <c r="A22" s="29" t="s">
        <v>149</v>
      </c>
      <c r="B22" s="297"/>
      <c r="C22" s="124"/>
      <c r="D22" s="124"/>
      <c r="E22" s="124"/>
      <c r="F22" s="124"/>
      <c r="G22" s="124"/>
      <c r="H22" s="124"/>
      <c r="I22" s="125"/>
    </row>
    <row r="23" spans="1:9" ht="13.5" thickBot="1">
      <c r="A23" s="29" t="s">
        <v>150</v>
      </c>
      <c r="B23" s="296"/>
      <c r="C23" s="126"/>
      <c r="D23" s="126"/>
      <c r="E23" s="126"/>
      <c r="F23" s="126"/>
      <c r="G23" s="126"/>
      <c r="H23" s="126"/>
      <c r="I23" s="127"/>
    </row>
    <row r="24" spans="1:9" ht="12.75">
      <c r="A24" s="33" t="s">
        <v>177</v>
      </c>
      <c r="B24" s="37"/>
      <c r="C24" s="37"/>
      <c r="D24" s="37"/>
      <c r="E24" s="37"/>
      <c r="F24" s="37"/>
      <c r="G24" s="37"/>
      <c r="H24" s="37"/>
      <c r="I24" s="37"/>
    </row>
    <row r="25" spans="1:9" ht="13.5" thickBot="1">
      <c r="A25" s="148" t="s">
        <v>501</v>
      </c>
      <c r="B25" s="148"/>
      <c r="C25" s="148"/>
      <c r="D25" s="148"/>
      <c r="E25" s="148"/>
      <c r="F25" s="148"/>
      <c r="G25" s="148"/>
      <c r="H25" s="148"/>
      <c r="I25" s="148"/>
    </row>
    <row r="26" spans="1:9" ht="12.75">
      <c r="A26" s="29" t="s">
        <v>151</v>
      </c>
      <c r="B26" s="176"/>
      <c r="C26" s="122"/>
      <c r="D26" s="122"/>
      <c r="E26" s="122"/>
      <c r="F26" s="122"/>
      <c r="G26" s="122"/>
      <c r="H26" s="122"/>
      <c r="I26" s="123"/>
    </row>
    <row r="27" spans="1:9" ht="12.75">
      <c r="A27" s="29" t="s">
        <v>152</v>
      </c>
      <c r="B27" s="297"/>
      <c r="C27" s="124"/>
      <c r="D27" s="124"/>
      <c r="E27" s="124"/>
      <c r="F27" s="124"/>
      <c r="G27" s="124"/>
      <c r="H27" s="124"/>
      <c r="I27" s="125"/>
    </row>
    <row r="28" spans="1:9" ht="12.75">
      <c r="A28" s="29" t="s">
        <v>153</v>
      </c>
      <c r="B28" s="297"/>
      <c r="C28" s="124"/>
      <c r="D28" s="124"/>
      <c r="E28" s="124"/>
      <c r="F28" s="124"/>
      <c r="G28" s="124"/>
      <c r="H28" s="124"/>
      <c r="I28" s="125"/>
    </row>
    <row r="29" spans="1:9" ht="12.75">
      <c r="A29" s="29" t="s">
        <v>172</v>
      </c>
      <c r="B29" s="297"/>
      <c r="C29" s="124"/>
      <c r="D29" s="124"/>
      <c r="E29" s="124"/>
      <c r="F29" s="124"/>
      <c r="G29" s="124"/>
      <c r="H29" s="124"/>
      <c r="I29" s="125"/>
    </row>
    <row r="30" spans="1:9" ht="12.75">
      <c r="A30" s="29" t="s">
        <v>173</v>
      </c>
      <c r="B30" s="297"/>
      <c r="C30" s="124"/>
      <c r="D30" s="124"/>
      <c r="E30" s="124"/>
      <c r="F30" s="124"/>
      <c r="G30" s="124"/>
      <c r="H30" s="124"/>
      <c r="I30" s="125"/>
    </row>
    <row r="31" spans="1:9" ht="12.75">
      <c r="A31" s="29" t="s">
        <v>307</v>
      </c>
      <c r="B31" s="297"/>
      <c r="C31" s="124"/>
      <c r="D31" s="124"/>
      <c r="E31" s="124"/>
      <c r="F31" s="124"/>
      <c r="G31" s="124"/>
      <c r="H31" s="124"/>
      <c r="I31" s="125"/>
    </row>
    <row r="32" spans="1:9" ht="12.75">
      <c r="A32" s="29" t="s">
        <v>365</v>
      </c>
      <c r="B32" s="297"/>
      <c r="C32" s="124"/>
      <c r="D32" s="124"/>
      <c r="E32" s="124"/>
      <c r="F32" s="124"/>
      <c r="G32" s="124"/>
      <c r="H32" s="124"/>
      <c r="I32" s="125"/>
    </row>
    <row r="33" spans="1:9" ht="12.75">
      <c r="A33" s="29" t="s">
        <v>532</v>
      </c>
      <c r="B33" s="297"/>
      <c r="C33" s="124"/>
      <c r="D33" s="124"/>
      <c r="E33" s="124"/>
      <c r="F33" s="124"/>
      <c r="G33" s="124"/>
      <c r="H33" s="124"/>
      <c r="I33" s="125"/>
    </row>
    <row r="34" spans="1:9" ht="12.75">
      <c r="A34" s="29" t="s">
        <v>533</v>
      </c>
      <c r="B34" s="297"/>
      <c r="C34" s="124"/>
      <c r="D34" s="124"/>
      <c r="E34" s="124"/>
      <c r="F34" s="124"/>
      <c r="G34" s="124"/>
      <c r="H34" s="124"/>
      <c r="I34" s="125"/>
    </row>
    <row r="35" spans="1:9" ht="13.5" thickBot="1">
      <c r="A35" s="29" t="s">
        <v>534</v>
      </c>
      <c r="B35" s="296"/>
      <c r="C35" s="126"/>
      <c r="D35" s="126"/>
      <c r="E35" s="126"/>
      <c r="F35" s="126"/>
      <c r="G35" s="126"/>
      <c r="H35" s="126"/>
      <c r="I35" s="127"/>
    </row>
    <row r="36" spans="1:9" ht="12.75">
      <c r="A36" s="33" t="s">
        <v>177</v>
      </c>
      <c r="B36" s="37"/>
      <c r="C36" s="37"/>
      <c r="D36" s="37"/>
      <c r="E36" s="37"/>
      <c r="F36" s="37"/>
      <c r="G36" s="37"/>
      <c r="H36" s="37"/>
      <c r="I36" s="37"/>
    </row>
    <row r="37" spans="1:9" ht="26.25" customHeight="1" thickBot="1">
      <c r="A37" s="148" t="s">
        <v>502</v>
      </c>
      <c r="B37" s="148"/>
      <c r="C37" s="148"/>
      <c r="D37" s="148"/>
      <c r="E37" s="148"/>
      <c r="F37" s="148"/>
      <c r="G37" s="148"/>
      <c r="H37" s="148"/>
      <c r="I37" s="148"/>
    </row>
    <row r="38" spans="1:9" ht="12.75">
      <c r="A38" s="29" t="s">
        <v>535</v>
      </c>
      <c r="B38" s="176"/>
      <c r="C38" s="122"/>
      <c r="D38" s="122"/>
      <c r="E38" s="122"/>
      <c r="F38" s="122"/>
      <c r="G38" s="122"/>
      <c r="H38" s="122"/>
      <c r="I38" s="123"/>
    </row>
    <row r="39" spans="1:9" ht="12.75">
      <c r="A39" s="29" t="s">
        <v>536</v>
      </c>
      <c r="B39" s="297"/>
      <c r="C39" s="124"/>
      <c r="D39" s="124"/>
      <c r="E39" s="124"/>
      <c r="F39" s="124"/>
      <c r="G39" s="124"/>
      <c r="H39" s="124"/>
      <c r="I39" s="125"/>
    </row>
    <row r="40" spans="1:9" ht="12.75">
      <c r="A40" s="29" t="s">
        <v>537</v>
      </c>
      <c r="B40" s="297"/>
      <c r="C40" s="124"/>
      <c r="D40" s="124"/>
      <c r="E40" s="124"/>
      <c r="F40" s="124"/>
      <c r="G40" s="124"/>
      <c r="H40" s="124"/>
      <c r="I40" s="125"/>
    </row>
    <row r="41" spans="1:9" ht="12.75">
      <c r="A41" s="29" t="s">
        <v>538</v>
      </c>
      <c r="B41" s="297"/>
      <c r="C41" s="124"/>
      <c r="D41" s="124"/>
      <c r="E41" s="124"/>
      <c r="F41" s="124"/>
      <c r="G41" s="124"/>
      <c r="H41" s="124"/>
      <c r="I41" s="125"/>
    </row>
    <row r="42" spans="1:9" ht="12.75">
      <c r="A42" s="29" t="s">
        <v>539</v>
      </c>
      <c r="B42" s="297"/>
      <c r="C42" s="124"/>
      <c r="D42" s="124"/>
      <c r="E42" s="124"/>
      <c r="F42" s="124"/>
      <c r="G42" s="124"/>
      <c r="H42" s="124"/>
      <c r="I42" s="125"/>
    </row>
    <row r="43" spans="1:9" ht="12.75">
      <c r="A43" s="29" t="s">
        <v>540</v>
      </c>
      <c r="B43" s="297"/>
      <c r="C43" s="124"/>
      <c r="D43" s="124"/>
      <c r="E43" s="124"/>
      <c r="F43" s="124"/>
      <c r="G43" s="124"/>
      <c r="H43" s="124"/>
      <c r="I43" s="125"/>
    </row>
    <row r="44" spans="1:9" ht="12.75">
      <c r="A44" s="29" t="s">
        <v>541</v>
      </c>
      <c r="B44" s="297"/>
      <c r="C44" s="124"/>
      <c r="D44" s="124"/>
      <c r="E44" s="124"/>
      <c r="F44" s="124"/>
      <c r="G44" s="124"/>
      <c r="H44" s="124"/>
      <c r="I44" s="125"/>
    </row>
    <row r="45" spans="1:9" ht="12.75">
      <c r="A45" s="29" t="s">
        <v>542</v>
      </c>
      <c r="B45" s="297"/>
      <c r="C45" s="124"/>
      <c r="D45" s="124"/>
      <c r="E45" s="124"/>
      <c r="F45" s="124"/>
      <c r="G45" s="124"/>
      <c r="H45" s="124"/>
      <c r="I45" s="125"/>
    </row>
    <row r="46" spans="1:9" ht="12.75">
      <c r="A46" s="29" t="s">
        <v>543</v>
      </c>
      <c r="B46" s="297"/>
      <c r="C46" s="124"/>
      <c r="D46" s="124"/>
      <c r="E46" s="124"/>
      <c r="F46" s="124"/>
      <c r="G46" s="124"/>
      <c r="H46" s="124"/>
      <c r="I46" s="125"/>
    </row>
    <row r="47" spans="1:9" ht="13.5" thickBot="1">
      <c r="A47" s="29" t="s">
        <v>544</v>
      </c>
      <c r="B47" s="296"/>
      <c r="C47" s="126"/>
      <c r="D47" s="126"/>
      <c r="E47" s="126"/>
      <c r="F47" s="126"/>
      <c r="G47" s="126"/>
      <c r="H47" s="126"/>
      <c r="I47" s="127"/>
    </row>
  </sheetData>
  <sheetProtection password="8095" sheet="1" objects="1" scenarios="1" selectLockedCells="1"/>
  <mergeCells count="41">
    <mergeCell ref="B41:I41"/>
    <mergeCell ref="B27:I27"/>
    <mergeCell ref="A4:I4"/>
    <mergeCell ref="A7:I7"/>
    <mergeCell ref="A10:I10"/>
    <mergeCell ref="G5:I5"/>
    <mergeCell ref="G8:I8"/>
    <mergeCell ref="B5:F5"/>
    <mergeCell ref="B8:F8"/>
    <mergeCell ref="B11:F11"/>
    <mergeCell ref="G11:I11"/>
    <mergeCell ref="B14:I14"/>
    <mergeCell ref="B15:I15"/>
    <mergeCell ref="B16:I16"/>
    <mergeCell ref="B17:I17"/>
    <mergeCell ref="B23:I23"/>
    <mergeCell ref="B26:I26"/>
    <mergeCell ref="B18:I18"/>
    <mergeCell ref="B19:I19"/>
    <mergeCell ref="B21:I21"/>
    <mergeCell ref="B22:I22"/>
    <mergeCell ref="B47:I47"/>
    <mergeCell ref="A37:I37"/>
    <mergeCell ref="B42:I42"/>
    <mergeCell ref="B44:I44"/>
    <mergeCell ref="B45:I45"/>
    <mergeCell ref="B46:I46"/>
    <mergeCell ref="B38:I38"/>
    <mergeCell ref="B43:I43"/>
    <mergeCell ref="B39:I39"/>
    <mergeCell ref="B40:I40"/>
    <mergeCell ref="B35:I35"/>
    <mergeCell ref="B20:I20"/>
    <mergeCell ref="B31:I31"/>
    <mergeCell ref="B29:I29"/>
    <mergeCell ref="B30:I30"/>
    <mergeCell ref="B32:I32"/>
    <mergeCell ref="B33:I33"/>
    <mergeCell ref="A25:I25"/>
    <mergeCell ref="B28:I28"/>
    <mergeCell ref="B34:I34"/>
  </mergeCells>
  <conditionalFormatting sqref="A5 A8 A11">
    <cfRule type="expression" priority="1" dxfId="0" stopIfTrue="1">
      <formula>$K5=1</formula>
    </cfRule>
  </conditionalFormatting>
  <dataValidations count="1">
    <dataValidation type="whole" operator="greaterThanOrEqual" allowBlank="1" showInputMessage="1" showErrorMessage="1" sqref="G5:I5 G24:I24 G36:I36 G11:I12 G8:I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6" sqref="B6"/>
    </sheetView>
  </sheetViews>
  <sheetFormatPr defaultColWidth="9.140625" defaultRowHeight="12.75"/>
  <cols>
    <col min="2" max="2" width="9.28125" style="0" bestFit="1" customWidth="1"/>
    <col min="7" max="7" width="12.00390625" style="0" bestFit="1" customWidth="1"/>
  </cols>
  <sheetData>
    <row r="1" s="1" customFormat="1" ht="18">
      <c r="A1" s="1" t="s">
        <v>1046</v>
      </c>
    </row>
    <row r="2" s="2" customFormat="1" ht="15">
      <c r="A2" s="2" t="s">
        <v>545</v>
      </c>
    </row>
    <row r="3" ht="12.75">
      <c r="A3" s="33" t="s">
        <v>177</v>
      </c>
    </row>
    <row r="4" spans="1:9" ht="27" customHeight="1" thickBot="1">
      <c r="A4" s="175" t="s">
        <v>320</v>
      </c>
      <c r="B4" s="175"/>
      <c r="C4" s="175"/>
      <c r="D4" s="175"/>
      <c r="E4" s="175"/>
      <c r="F4" s="175"/>
      <c r="G4" s="175"/>
      <c r="H4" s="175"/>
      <c r="I4" s="175"/>
    </row>
    <row r="5" spans="2:9" s="5" customFormat="1" ht="27.75" customHeight="1" thickBot="1">
      <c r="B5" s="74" t="s">
        <v>324</v>
      </c>
      <c r="C5" s="75" t="s">
        <v>321</v>
      </c>
      <c r="D5" s="166" t="s">
        <v>322</v>
      </c>
      <c r="E5" s="166"/>
      <c r="F5" s="166"/>
      <c r="G5" s="76" t="s">
        <v>325</v>
      </c>
      <c r="H5" s="300" t="s">
        <v>323</v>
      </c>
      <c r="I5" s="301"/>
    </row>
    <row r="6" spans="1:9" ht="39" customHeight="1">
      <c r="A6" s="29" t="s">
        <v>154</v>
      </c>
      <c r="B6" s="48"/>
      <c r="C6" s="72"/>
      <c r="D6" s="298"/>
      <c r="E6" s="298"/>
      <c r="F6" s="298"/>
      <c r="G6" s="73"/>
      <c r="H6" s="298"/>
      <c r="I6" s="299"/>
    </row>
    <row r="7" spans="1:9" ht="39" customHeight="1">
      <c r="A7" s="29" t="s">
        <v>155</v>
      </c>
      <c r="B7" s="43"/>
      <c r="C7" s="65"/>
      <c r="D7" s="302"/>
      <c r="E7" s="302"/>
      <c r="F7" s="302"/>
      <c r="G7" s="67"/>
      <c r="H7" s="302"/>
      <c r="I7" s="303"/>
    </row>
    <row r="8" spans="1:9" ht="39" customHeight="1">
      <c r="A8" s="29" t="s">
        <v>156</v>
      </c>
      <c r="B8" s="43"/>
      <c r="C8" s="65"/>
      <c r="D8" s="302"/>
      <c r="E8" s="302"/>
      <c r="F8" s="302"/>
      <c r="G8" s="67"/>
      <c r="H8" s="302"/>
      <c r="I8" s="303"/>
    </row>
    <row r="9" spans="1:9" ht="39" customHeight="1">
      <c r="A9" s="29" t="s">
        <v>157</v>
      </c>
      <c r="B9" s="43"/>
      <c r="C9" s="65"/>
      <c r="D9" s="302"/>
      <c r="E9" s="302"/>
      <c r="F9" s="302"/>
      <c r="G9" s="67"/>
      <c r="H9" s="302"/>
      <c r="I9" s="303"/>
    </row>
    <row r="10" spans="1:9" ht="39" customHeight="1">
      <c r="A10" s="29" t="s">
        <v>158</v>
      </c>
      <c r="B10" s="43"/>
      <c r="C10" s="65"/>
      <c r="D10" s="302"/>
      <c r="E10" s="302"/>
      <c r="F10" s="302"/>
      <c r="G10" s="67"/>
      <c r="H10" s="302"/>
      <c r="I10" s="303"/>
    </row>
    <row r="11" spans="1:9" ht="39" customHeight="1">
      <c r="A11" s="29" t="s">
        <v>159</v>
      </c>
      <c r="B11" s="43"/>
      <c r="C11" s="65"/>
      <c r="D11" s="302"/>
      <c r="E11" s="302"/>
      <c r="F11" s="302"/>
      <c r="G11" s="67"/>
      <c r="H11" s="302"/>
      <c r="I11" s="303"/>
    </row>
    <row r="12" spans="1:9" ht="39" customHeight="1">
      <c r="A12" s="29" t="s">
        <v>160</v>
      </c>
      <c r="B12" s="43"/>
      <c r="C12" s="65"/>
      <c r="D12" s="302"/>
      <c r="E12" s="302"/>
      <c r="F12" s="302"/>
      <c r="G12" s="67"/>
      <c r="H12" s="302"/>
      <c r="I12" s="303"/>
    </row>
    <row r="13" spans="1:9" ht="39" customHeight="1">
      <c r="A13" s="29" t="s">
        <v>161</v>
      </c>
      <c r="B13" s="43"/>
      <c r="C13" s="65"/>
      <c r="D13" s="302"/>
      <c r="E13" s="302"/>
      <c r="F13" s="302"/>
      <c r="G13" s="67"/>
      <c r="H13" s="302"/>
      <c r="I13" s="303"/>
    </row>
    <row r="14" spans="1:9" ht="39" customHeight="1">
      <c r="A14" s="29" t="s">
        <v>314</v>
      </c>
      <c r="B14" s="43"/>
      <c r="C14" s="65"/>
      <c r="D14" s="302"/>
      <c r="E14" s="302"/>
      <c r="F14" s="302"/>
      <c r="G14" s="67"/>
      <c r="H14" s="302"/>
      <c r="I14" s="303"/>
    </row>
    <row r="15" spans="1:9" ht="39" customHeight="1" thickBot="1">
      <c r="A15" s="29" t="s">
        <v>315</v>
      </c>
      <c r="B15" s="45"/>
      <c r="C15" s="66"/>
      <c r="D15" s="304"/>
      <c r="E15" s="304"/>
      <c r="F15" s="304"/>
      <c r="G15" s="68"/>
      <c r="H15" s="304"/>
      <c r="I15" s="305"/>
    </row>
    <row r="16" ht="12.75">
      <c r="A16" s="33" t="s">
        <v>177</v>
      </c>
    </row>
    <row r="17" spans="1:9" ht="27" customHeight="1" thickBot="1">
      <c r="A17" s="175" t="s">
        <v>329</v>
      </c>
      <c r="B17" s="175"/>
      <c r="C17" s="175"/>
      <c r="D17" s="175"/>
      <c r="E17" s="175"/>
      <c r="F17" s="175"/>
      <c r="G17" s="175"/>
      <c r="H17" s="175"/>
      <c r="I17" s="175"/>
    </row>
    <row r="18" spans="1:9" s="5" customFormat="1" ht="27.75" customHeight="1" thickBot="1">
      <c r="A18" s="62" t="s">
        <v>177</v>
      </c>
      <c r="B18" s="74" t="s">
        <v>330</v>
      </c>
      <c r="C18" s="300" t="s">
        <v>331</v>
      </c>
      <c r="D18" s="300"/>
      <c r="E18" s="300"/>
      <c r="F18" s="300"/>
      <c r="G18" s="312" t="s">
        <v>332</v>
      </c>
      <c r="H18" s="312"/>
      <c r="I18" s="313"/>
    </row>
    <row r="19" spans="1:9" ht="39" customHeight="1">
      <c r="A19" s="29" t="s">
        <v>316</v>
      </c>
      <c r="B19" s="77"/>
      <c r="C19" s="285"/>
      <c r="D19" s="285"/>
      <c r="E19" s="285"/>
      <c r="F19" s="285"/>
      <c r="G19" s="314"/>
      <c r="H19" s="315"/>
      <c r="I19" s="316"/>
    </row>
    <row r="20" spans="1:9" ht="39" customHeight="1">
      <c r="A20" s="29" t="s">
        <v>317</v>
      </c>
      <c r="B20" s="40"/>
      <c r="C20" s="278"/>
      <c r="D20" s="278"/>
      <c r="E20" s="278"/>
      <c r="F20" s="278"/>
      <c r="G20" s="306"/>
      <c r="H20" s="307"/>
      <c r="I20" s="308"/>
    </row>
    <row r="21" spans="1:9" ht="39" customHeight="1">
      <c r="A21" s="29" t="s">
        <v>318</v>
      </c>
      <c r="B21" s="40"/>
      <c r="C21" s="278"/>
      <c r="D21" s="278"/>
      <c r="E21" s="278"/>
      <c r="F21" s="278"/>
      <c r="G21" s="306"/>
      <c r="H21" s="307"/>
      <c r="I21" s="308"/>
    </row>
    <row r="22" spans="1:9" ht="39" customHeight="1">
      <c r="A22" s="29" t="s">
        <v>319</v>
      </c>
      <c r="B22" s="40"/>
      <c r="C22" s="278"/>
      <c r="D22" s="278"/>
      <c r="E22" s="278"/>
      <c r="F22" s="278"/>
      <c r="G22" s="306"/>
      <c r="H22" s="307"/>
      <c r="I22" s="308"/>
    </row>
    <row r="23" spans="1:9" ht="39" customHeight="1">
      <c r="A23" s="29" t="s">
        <v>366</v>
      </c>
      <c r="B23" s="40"/>
      <c r="C23" s="278"/>
      <c r="D23" s="278"/>
      <c r="E23" s="278"/>
      <c r="F23" s="278"/>
      <c r="G23" s="306"/>
      <c r="H23" s="307"/>
      <c r="I23" s="308"/>
    </row>
    <row r="24" spans="1:9" ht="39" customHeight="1">
      <c r="A24" s="29" t="s">
        <v>367</v>
      </c>
      <c r="B24" s="40"/>
      <c r="C24" s="278"/>
      <c r="D24" s="278"/>
      <c r="E24" s="278"/>
      <c r="F24" s="278"/>
      <c r="G24" s="306"/>
      <c r="H24" s="307"/>
      <c r="I24" s="308"/>
    </row>
    <row r="25" spans="1:9" ht="39" customHeight="1">
      <c r="A25" s="29" t="s">
        <v>368</v>
      </c>
      <c r="B25" s="40"/>
      <c r="C25" s="278"/>
      <c r="D25" s="278"/>
      <c r="E25" s="278"/>
      <c r="F25" s="278"/>
      <c r="G25" s="306"/>
      <c r="H25" s="307"/>
      <c r="I25" s="308"/>
    </row>
    <row r="26" spans="1:9" ht="39" customHeight="1">
      <c r="A26" s="29" t="s">
        <v>369</v>
      </c>
      <c r="B26" s="40"/>
      <c r="C26" s="278"/>
      <c r="D26" s="278"/>
      <c r="E26" s="278"/>
      <c r="F26" s="278"/>
      <c r="G26" s="306"/>
      <c r="H26" s="307"/>
      <c r="I26" s="308"/>
    </row>
    <row r="27" spans="1:9" ht="39" customHeight="1">
      <c r="A27" s="29" t="s">
        <v>370</v>
      </c>
      <c r="B27" s="40"/>
      <c r="C27" s="278"/>
      <c r="D27" s="278"/>
      <c r="E27" s="278"/>
      <c r="F27" s="278"/>
      <c r="G27" s="306"/>
      <c r="H27" s="307"/>
      <c r="I27" s="308"/>
    </row>
    <row r="28" spans="1:9" ht="39" customHeight="1" thickBot="1">
      <c r="A28" s="29" t="s">
        <v>371</v>
      </c>
      <c r="B28" s="41"/>
      <c r="C28" s="280"/>
      <c r="D28" s="280"/>
      <c r="E28" s="280"/>
      <c r="F28" s="280"/>
      <c r="G28" s="309"/>
      <c r="H28" s="310"/>
      <c r="I28" s="311"/>
    </row>
  </sheetData>
  <sheetProtection password="8095" sheet="1" objects="1" scenarios="1" selectLockedCells="1"/>
  <mergeCells count="46">
    <mergeCell ref="C28:F28"/>
    <mergeCell ref="G28:I28"/>
    <mergeCell ref="C18:F18"/>
    <mergeCell ref="G18:I18"/>
    <mergeCell ref="C19:F19"/>
    <mergeCell ref="G19:I19"/>
    <mergeCell ref="C20:F20"/>
    <mergeCell ref="G20:I20"/>
    <mergeCell ref="C21:F21"/>
    <mergeCell ref="G21:I21"/>
    <mergeCell ref="C26:F26"/>
    <mergeCell ref="G26:I26"/>
    <mergeCell ref="C27:F27"/>
    <mergeCell ref="G27:I27"/>
    <mergeCell ref="C24:F24"/>
    <mergeCell ref="G24:I24"/>
    <mergeCell ref="C25:F25"/>
    <mergeCell ref="G25:I25"/>
    <mergeCell ref="C22:F22"/>
    <mergeCell ref="G22:I22"/>
    <mergeCell ref="C23:F23"/>
    <mergeCell ref="G23:I23"/>
    <mergeCell ref="A17:I17"/>
    <mergeCell ref="D7:F7"/>
    <mergeCell ref="H7:I7"/>
    <mergeCell ref="D14:F14"/>
    <mergeCell ref="H14:I14"/>
    <mergeCell ref="D15:F15"/>
    <mergeCell ref="H15:I15"/>
    <mergeCell ref="D12:F12"/>
    <mergeCell ref="H12:I12"/>
    <mergeCell ref="D13:F13"/>
    <mergeCell ref="H13:I13"/>
    <mergeCell ref="D10:F10"/>
    <mergeCell ref="H10:I10"/>
    <mergeCell ref="D11:F11"/>
    <mergeCell ref="H11:I11"/>
    <mergeCell ref="D8:F8"/>
    <mergeCell ref="H8:I8"/>
    <mergeCell ref="D9:F9"/>
    <mergeCell ref="H9:I9"/>
    <mergeCell ref="D6:F6"/>
    <mergeCell ref="H6:I6"/>
    <mergeCell ref="A4:I4"/>
    <mergeCell ref="D5:F5"/>
    <mergeCell ref="H5:I5"/>
  </mergeCells>
  <dataValidations count="4">
    <dataValidation type="list" allowBlank="1" showInputMessage="1" showErrorMessage="1" sqref="B6:B15">
      <formula1>Elenco_Finanziamenti</formula1>
    </dataValidation>
    <dataValidation type="whole" operator="greaterThanOrEqual" allowBlank="1" showInputMessage="1" showErrorMessage="1" sqref="G6:G15">
      <formula1>0</formula1>
    </dataValidation>
    <dataValidation type="date" operator="greaterThanOrEqual" allowBlank="1" showInputMessage="1" showErrorMessage="1" sqref="B19:B28">
      <formula1>29221</formula1>
    </dataValidation>
    <dataValidation operator="greaterThanOrEqual" allowBlank="1" showInputMessage="1" showErrorMessage="1" sqref="G19:G28"/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rowBreaks count="1" manualBreakCount="1">
    <brk id="16" max="25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B9" sqref="B9:F9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1496</v>
      </c>
    </row>
    <row r="2" s="2" customFormat="1" ht="15">
      <c r="A2" s="2" t="s">
        <v>1497</v>
      </c>
    </row>
    <row r="3" spans="1:9" ht="24.75" customHeight="1" thickBot="1">
      <c r="A3" s="175" t="s">
        <v>15</v>
      </c>
      <c r="B3" s="175"/>
      <c r="C3" s="175"/>
      <c r="D3" s="175"/>
      <c r="E3" s="175"/>
      <c r="F3" s="175"/>
      <c r="G3" s="175"/>
      <c r="H3" s="175"/>
      <c r="I3" s="175"/>
    </row>
    <row r="4" spans="1:9" ht="13.5" thickBot="1">
      <c r="A4" s="84" t="s">
        <v>177</v>
      </c>
      <c r="B4" s="320" t="s">
        <v>12</v>
      </c>
      <c r="C4" s="321"/>
      <c r="D4" s="321"/>
      <c r="E4" s="321"/>
      <c r="F4" s="321"/>
      <c r="G4" s="321" t="s">
        <v>1499</v>
      </c>
      <c r="H4" s="321"/>
      <c r="I4" s="322"/>
    </row>
    <row r="5" spans="1:11" ht="12.75">
      <c r="A5" s="29" t="s">
        <v>372</v>
      </c>
      <c r="B5" s="324"/>
      <c r="C5" s="325"/>
      <c r="D5" s="325"/>
      <c r="E5" s="325"/>
      <c r="F5" s="326"/>
      <c r="G5" s="291"/>
      <c r="H5" s="291"/>
      <c r="I5" s="323"/>
      <c r="K5">
        <f>IF(B5="",1,0)+IF(G5="",1,0)</f>
        <v>2</v>
      </c>
    </row>
    <row r="6" spans="1:9" ht="12.75">
      <c r="A6" s="29" t="s">
        <v>373</v>
      </c>
      <c r="B6" s="317"/>
      <c r="C6" s="318"/>
      <c r="D6" s="318"/>
      <c r="E6" s="318"/>
      <c r="F6" s="319"/>
      <c r="G6" s="124"/>
      <c r="H6" s="124"/>
      <c r="I6" s="125"/>
    </row>
    <row r="7" spans="1:9" ht="12.75">
      <c r="A7" s="29" t="s">
        <v>374</v>
      </c>
      <c r="B7" s="317"/>
      <c r="C7" s="318"/>
      <c r="D7" s="318"/>
      <c r="E7" s="318"/>
      <c r="F7" s="319"/>
      <c r="G7" s="124"/>
      <c r="H7" s="124"/>
      <c r="I7" s="125"/>
    </row>
    <row r="8" spans="1:9" ht="12.75">
      <c r="A8" s="29" t="s">
        <v>375</v>
      </c>
      <c r="B8" s="317"/>
      <c r="C8" s="318"/>
      <c r="D8" s="318"/>
      <c r="E8" s="318"/>
      <c r="F8" s="319"/>
      <c r="G8" s="124"/>
      <c r="H8" s="124"/>
      <c r="I8" s="125"/>
    </row>
    <row r="9" spans="1:9" ht="12.75">
      <c r="A9" s="29" t="s">
        <v>376</v>
      </c>
      <c r="B9" s="317"/>
      <c r="C9" s="318"/>
      <c r="D9" s="318"/>
      <c r="E9" s="318"/>
      <c r="F9" s="319"/>
      <c r="G9" s="124"/>
      <c r="H9" s="124"/>
      <c r="I9" s="125"/>
    </row>
    <row r="10" spans="1:9" ht="12.75">
      <c r="A10" s="29" t="s">
        <v>377</v>
      </c>
      <c r="B10" s="317"/>
      <c r="C10" s="318"/>
      <c r="D10" s="318"/>
      <c r="E10" s="318"/>
      <c r="F10" s="319"/>
      <c r="G10" s="124"/>
      <c r="H10" s="124"/>
      <c r="I10" s="125"/>
    </row>
    <row r="11" spans="1:9" ht="12.75">
      <c r="A11" s="29" t="s">
        <v>378</v>
      </c>
      <c r="B11" s="317"/>
      <c r="C11" s="318"/>
      <c r="D11" s="318"/>
      <c r="E11" s="318"/>
      <c r="F11" s="319"/>
      <c r="G11" s="124"/>
      <c r="H11" s="124"/>
      <c r="I11" s="125"/>
    </row>
    <row r="12" spans="1:9" ht="12.75">
      <c r="A12" s="29" t="s">
        <v>379</v>
      </c>
      <c r="B12" s="317"/>
      <c r="C12" s="318"/>
      <c r="D12" s="318"/>
      <c r="E12" s="318"/>
      <c r="F12" s="319"/>
      <c r="G12" s="124"/>
      <c r="H12" s="124"/>
      <c r="I12" s="125"/>
    </row>
    <row r="13" spans="1:9" ht="12.75">
      <c r="A13" s="29" t="s">
        <v>380</v>
      </c>
      <c r="B13" s="317"/>
      <c r="C13" s="318"/>
      <c r="D13" s="318"/>
      <c r="E13" s="318"/>
      <c r="F13" s="319"/>
      <c r="G13" s="124"/>
      <c r="H13" s="124"/>
      <c r="I13" s="125"/>
    </row>
    <row r="14" spans="1:9" ht="12.75">
      <c r="A14" s="29" t="s">
        <v>381</v>
      </c>
      <c r="B14" s="317"/>
      <c r="C14" s="318"/>
      <c r="D14" s="318"/>
      <c r="E14" s="318"/>
      <c r="F14" s="319"/>
      <c r="G14" s="124"/>
      <c r="H14" s="124"/>
      <c r="I14" s="125"/>
    </row>
    <row r="15" spans="1:9" ht="12.75">
      <c r="A15" s="29" t="s">
        <v>382</v>
      </c>
      <c r="B15" s="317"/>
      <c r="C15" s="318"/>
      <c r="D15" s="318"/>
      <c r="E15" s="318"/>
      <c r="F15" s="319"/>
      <c r="G15" s="124"/>
      <c r="H15" s="124"/>
      <c r="I15" s="125"/>
    </row>
    <row r="16" spans="1:9" ht="12.75">
      <c r="A16" s="29" t="s">
        <v>383</v>
      </c>
      <c r="B16" s="317"/>
      <c r="C16" s="318"/>
      <c r="D16" s="318"/>
      <c r="E16" s="318"/>
      <c r="F16" s="319"/>
      <c r="G16" s="124"/>
      <c r="H16" s="124"/>
      <c r="I16" s="125"/>
    </row>
    <row r="17" spans="1:9" ht="12.75">
      <c r="A17" s="29" t="s">
        <v>384</v>
      </c>
      <c r="B17" s="317"/>
      <c r="C17" s="318"/>
      <c r="D17" s="318"/>
      <c r="E17" s="318"/>
      <c r="F17" s="319"/>
      <c r="G17" s="124"/>
      <c r="H17" s="124"/>
      <c r="I17" s="125"/>
    </row>
    <row r="18" spans="1:9" ht="12.75">
      <c r="A18" s="29" t="s">
        <v>385</v>
      </c>
      <c r="B18" s="317"/>
      <c r="C18" s="318"/>
      <c r="D18" s="318"/>
      <c r="E18" s="318"/>
      <c r="F18" s="319"/>
      <c r="G18" s="124"/>
      <c r="H18" s="124"/>
      <c r="I18" s="125"/>
    </row>
    <row r="19" spans="1:9" ht="12.75">
      <c r="A19" s="29" t="s">
        <v>386</v>
      </c>
      <c r="B19" s="317"/>
      <c r="C19" s="318"/>
      <c r="D19" s="318"/>
      <c r="E19" s="318"/>
      <c r="F19" s="319"/>
      <c r="G19" s="124"/>
      <c r="H19" s="124"/>
      <c r="I19" s="125"/>
    </row>
    <row r="20" spans="1:9" ht="12.75">
      <c r="A20" s="29" t="s">
        <v>387</v>
      </c>
      <c r="B20" s="317"/>
      <c r="C20" s="318"/>
      <c r="D20" s="318"/>
      <c r="E20" s="318"/>
      <c r="F20" s="319"/>
      <c r="G20" s="124"/>
      <c r="H20" s="124"/>
      <c r="I20" s="125"/>
    </row>
    <row r="21" spans="1:9" ht="12.75">
      <c r="A21" s="29" t="s">
        <v>388</v>
      </c>
      <c r="B21" s="317"/>
      <c r="C21" s="318"/>
      <c r="D21" s="318"/>
      <c r="E21" s="318"/>
      <c r="F21" s="319"/>
      <c r="G21" s="124"/>
      <c r="H21" s="124"/>
      <c r="I21" s="125"/>
    </row>
    <row r="22" spans="1:9" ht="12.75">
      <c r="A22" s="29" t="s">
        <v>389</v>
      </c>
      <c r="B22" s="317"/>
      <c r="C22" s="318"/>
      <c r="D22" s="318"/>
      <c r="E22" s="318"/>
      <c r="F22" s="319"/>
      <c r="G22" s="124"/>
      <c r="H22" s="124"/>
      <c r="I22" s="125"/>
    </row>
    <row r="23" spans="1:9" ht="12.75">
      <c r="A23" s="29" t="s">
        <v>390</v>
      </c>
      <c r="B23" s="317"/>
      <c r="C23" s="318"/>
      <c r="D23" s="318"/>
      <c r="E23" s="318"/>
      <c r="F23" s="319"/>
      <c r="G23" s="124"/>
      <c r="H23" s="124"/>
      <c r="I23" s="125"/>
    </row>
    <row r="24" spans="1:9" ht="13.5" thickBot="1">
      <c r="A24" s="29" t="s">
        <v>546</v>
      </c>
      <c r="B24" s="327"/>
      <c r="C24" s="328"/>
      <c r="D24" s="328"/>
      <c r="E24" s="328"/>
      <c r="F24" s="329"/>
      <c r="G24" s="126"/>
      <c r="H24" s="126"/>
      <c r="I24" s="127"/>
    </row>
    <row r="25" spans="1:9" ht="24.75" customHeight="1" thickBot="1">
      <c r="A25" s="175" t="s">
        <v>16</v>
      </c>
      <c r="B25" s="175"/>
      <c r="C25" s="175"/>
      <c r="D25" s="175"/>
      <c r="E25" s="175"/>
      <c r="F25" s="175"/>
      <c r="G25" s="175"/>
      <c r="H25" s="175"/>
      <c r="I25" s="175"/>
    </row>
    <row r="26" spans="1:9" ht="13.5" customHeight="1" thickBot="1">
      <c r="A26" s="84" t="s">
        <v>177</v>
      </c>
      <c r="B26" s="330" t="s">
        <v>18</v>
      </c>
      <c r="C26" s="331"/>
      <c r="D26" s="331"/>
      <c r="E26" s="331"/>
      <c r="F26" s="332"/>
      <c r="G26" s="333" t="s">
        <v>1499</v>
      </c>
      <c r="H26" s="333"/>
      <c r="I26" s="334"/>
    </row>
    <row r="27" spans="1:9" ht="12.75">
      <c r="A27" s="29" t="s">
        <v>547</v>
      </c>
      <c r="B27" s="183"/>
      <c r="C27" s="151"/>
      <c r="D27" s="151"/>
      <c r="E27" s="151"/>
      <c r="F27" s="151"/>
      <c r="G27" s="151"/>
      <c r="H27" s="151"/>
      <c r="I27" s="152"/>
    </row>
    <row r="28" spans="1:9" ht="12.75">
      <c r="A28" s="29" t="s">
        <v>548</v>
      </c>
      <c r="B28" s="182"/>
      <c r="C28" s="142"/>
      <c r="D28" s="142"/>
      <c r="E28" s="142"/>
      <c r="F28" s="142"/>
      <c r="G28" s="142"/>
      <c r="H28" s="142"/>
      <c r="I28" s="143"/>
    </row>
    <row r="29" spans="1:9" ht="12.75">
      <c r="A29" s="29" t="s">
        <v>549</v>
      </c>
      <c r="B29" s="182"/>
      <c r="C29" s="142"/>
      <c r="D29" s="142"/>
      <c r="E29" s="142"/>
      <c r="F29" s="142"/>
      <c r="G29" s="142"/>
      <c r="H29" s="142"/>
      <c r="I29" s="143"/>
    </row>
    <row r="30" spans="1:9" ht="12.75">
      <c r="A30" s="29" t="s">
        <v>550</v>
      </c>
      <c r="B30" s="182"/>
      <c r="C30" s="142"/>
      <c r="D30" s="142"/>
      <c r="E30" s="142"/>
      <c r="F30" s="142"/>
      <c r="G30" s="142"/>
      <c r="H30" s="142"/>
      <c r="I30" s="143"/>
    </row>
    <row r="31" spans="1:9" ht="12.75">
      <c r="A31" s="29" t="s">
        <v>551</v>
      </c>
      <c r="B31" s="182"/>
      <c r="C31" s="142"/>
      <c r="D31" s="142"/>
      <c r="E31" s="142"/>
      <c r="F31" s="142"/>
      <c r="G31" s="142"/>
      <c r="H31" s="142"/>
      <c r="I31" s="143"/>
    </row>
    <row r="32" spans="1:9" ht="12.75">
      <c r="A32" s="29" t="s">
        <v>552</v>
      </c>
      <c r="B32" s="182"/>
      <c r="C32" s="142"/>
      <c r="D32" s="142"/>
      <c r="E32" s="142"/>
      <c r="F32" s="142"/>
      <c r="G32" s="142"/>
      <c r="H32" s="142"/>
      <c r="I32" s="143"/>
    </row>
    <row r="33" spans="1:9" ht="12.75">
      <c r="A33" s="29" t="s">
        <v>553</v>
      </c>
      <c r="B33" s="182"/>
      <c r="C33" s="142"/>
      <c r="D33" s="142"/>
      <c r="E33" s="142"/>
      <c r="F33" s="142"/>
      <c r="G33" s="142"/>
      <c r="H33" s="142"/>
      <c r="I33" s="143"/>
    </row>
    <row r="34" spans="1:9" ht="12.75">
      <c r="A34" s="29" t="s">
        <v>554</v>
      </c>
      <c r="B34" s="182"/>
      <c r="C34" s="142"/>
      <c r="D34" s="142"/>
      <c r="E34" s="142"/>
      <c r="F34" s="142"/>
      <c r="G34" s="142"/>
      <c r="H34" s="142"/>
      <c r="I34" s="143"/>
    </row>
    <row r="35" spans="1:9" ht="12.75">
      <c r="A35" s="29" t="s">
        <v>555</v>
      </c>
      <c r="B35" s="182"/>
      <c r="C35" s="142"/>
      <c r="D35" s="142"/>
      <c r="E35" s="142"/>
      <c r="F35" s="142"/>
      <c r="G35" s="142"/>
      <c r="H35" s="142"/>
      <c r="I35" s="143"/>
    </row>
    <row r="36" spans="1:9" ht="12.75">
      <c r="A36" s="29" t="s">
        <v>556</v>
      </c>
      <c r="B36" s="182"/>
      <c r="C36" s="142"/>
      <c r="D36" s="142"/>
      <c r="E36" s="142"/>
      <c r="F36" s="142"/>
      <c r="G36" s="142"/>
      <c r="H36" s="142"/>
      <c r="I36" s="143"/>
    </row>
    <row r="37" spans="1:9" ht="12.75">
      <c r="A37" s="29" t="s">
        <v>557</v>
      </c>
      <c r="B37" s="182"/>
      <c r="C37" s="142"/>
      <c r="D37" s="142"/>
      <c r="E37" s="142"/>
      <c r="F37" s="142"/>
      <c r="G37" s="142"/>
      <c r="H37" s="142"/>
      <c r="I37" s="143"/>
    </row>
    <row r="38" spans="1:9" ht="12.75">
      <c r="A38" s="29" t="s">
        <v>558</v>
      </c>
      <c r="B38" s="182"/>
      <c r="C38" s="142"/>
      <c r="D38" s="142"/>
      <c r="E38" s="142"/>
      <c r="F38" s="142"/>
      <c r="G38" s="142"/>
      <c r="H38" s="142"/>
      <c r="I38" s="143"/>
    </row>
    <row r="39" spans="1:9" ht="12.75">
      <c r="A39" s="29" t="s">
        <v>559</v>
      </c>
      <c r="B39" s="182"/>
      <c r="C39" s="142"/>
      <c r="D39" s="142"/>
      <c r="E39" s="142"/>
      <c r="F39" s="142"/>
      <c r="G39" s="142"/>
      <c r="H39" s="142"/>
      <c r="I39" s="143"/>
    </row>
    <row r="40" spans="1:9" ht="12.75">
      <c r="A40" s="29" t="s">
        <v>560</v>
      </c>
      <c r="B40" s="182"/>
      <c r="C40" s="142"/>
      <c r="D40" s="142"/>
      <c r="E40" s="142"/>
      <c r="F40" s="142"/>
      <c r="G40" s="142"/>
      <c r="H40" s="142"/>
      <c r="I40" s="143"/>
    </row>
    <row r="41" spans="1:9" ht="12.75">
      <c r="A41" s="29" t="s">
        <v>561</v>
      </c>
      <c r="B41" s="182"/>
      <c r="C41" s="142"/>
      <c r="D41" s="142"/>
      <c r="E41" s="142"/>
      <c r="F41" s="142"/>
      <c r="G41" s="142"/>
      <c r="H41" s="142"/>
      <c r="I41" s="143"/>
    </row>
    <row r="42" spans="1:9" ht="12.75">
      <c r="A42" s="29" t="s">
        <v>562</v>
      </c>
      <c r="B42" s="182"/>
      <c r="C42" s="142"/>
      <c r="D42" s="142"/>
      <c r="E42" s="142"/>
      <c r="F42" s="142"/>
      <c r="G42" s="142"/>
      <c r="H42" s="142"/>
      <c r="I42" s="143"/>
    </row>
    <row r="43" spans="1:9" ht="12.75">
      <c r="A43" s="29" t="s">
        <v>563</v>
      </c>
      <c r="B43" s="182"/>
      <c r="C43" s="142"/>
      <c r="D43" s="142"/>
      <c r="E43" s="142"/>
      <c r="F43" s="142"/>
      <c r="G43" s="142"/>
      <c r="H43" s="142"/>
      <c r="I43" s="143"/>
    </row>
    <row r="44" spans="1:9" ht="12.75">
      <c r="A44" s="29" t="s">
        <v>564</v>
      </c>
      <c r="B44" s="182"/>
      <c r="C44" s="142"/>
      <c r="D44" s="142"/>
      <c r="E44" s="142"/>
      <c r="F44" s="142"/>
      <c r="G44" s="142"/>
      <c r="H44" s="142"/>
      <c r="I44" s="143"/>
    </row>
    <row r="45" spans="1:9" ht="12.75">
      <c r="A45" s="29" t="s">
        <v>565</v>
      </c>
      <c r="B45" s="182"/>
      <c r="C45" s="142"/>
      <c r="D45" s="142"/>
      <c r="E45" s="142"/>
      <c r="F45" s="142"/>
      <c r="G45" s="142"/>
      <c r="H45" s="142"/>
      <c r="I45" s="143"/>
    </row>
    <row r="46" spans="1:9" ht="13.5" thickBot="1">
      <c r="A46" s="29" t="s">
        <v>566</v>
      </c>
      <c r="B46" s="184"/>
      <c r="C46" s="149"/>
      <c r="D46" s="149"/>
      <c r="E46" s="149"/>
      <c r="F46" s="149"/>
      <c r="G46" s="149"/>
      <c r="H46" s="149"/>
      <c r="I46" s="150"/>
    </row>
    <row r="47" spans="1:9" ht="24.75" customHeight="1" thickBot="1">
      <c r="A47" s="175" t="s">
        <v>40</v>
      </c>
      <c r="B47" s="175"/>
      <c r="C47" s="175"/>
      <c r="D47" s="175"/>
      <c r="E47" s="175"/>
      <c r="F47" s="175"/>
      <c r="G47" s="175"/>
      <c r="H47" s="175"/>
      <c r="I47" s="175"/>
    </row>
    <row r="48" spans="1:9" ht="13.5" customHeight="1" thickBot="1">
      <c r="A48" s="84" t="s">
        <v>177</v>
      </c>
      <c r="B48" s="330" t="s">
        <v>1526</v>
      </c>
      <c r="C48" s="331"/>
      <c r="D48" s="331"/>
      <c r="E48" s="331"/>
      <c r="F48" s="332"/>
      <c r="G48" s="333" t="s">
        <v>1499</v>
      </c>
      <c r="H48" s="333"/>
      <c r="I48" s="334"/>
    </row>
    <row r="49" spans="1:9" ht="12.75">
      <c r="A49" s="29" t="s">
        <v>567</v>
      </c>
      <c r="B49" s="176"/>
      <c r="C49" s="122"/>
      <c r="D49" s="122"/>
      <c r="E49" s="122"/>
      <c r="F49" s="122"/>
      <c r="G49" s="151"/>
      <c r="H49" s="151"/>
      <c r="I49" s="152"/>
    </row>
    <row r="50" spans="1:9" ht="12.75">
      <c r="A50" s="29" t="s">
        <v>568</v>
      </c>
      <c r="B50" s="297"/>
      <c r="C50" s="124"/>
      <c r="D50" s="124"/>
      <c r="E50" s="124"/>
      <c r="F50" s="124"/>
      <c r="G50" s="142"/>
      <c r="H50" s="142"/>
      <c r="I50" s="143"/>
    </row>
    <row r="51" spans="1:9" ht="12.75">
      <c r="A51" s="29" t="s">
        <v>569</v>
      </c>
      <c r="B51" s="297"/>
      <c r="C51" s="124"/>
      <c r="D51" s="124"/>
      <c r="E51" s="124"/>
      <c r="F51" s="124"/>
      <c r="G51" s="142"/>
      <c r="H51" s="142"/>
      <c r="I51" s="143"/>
    </row>
    <row r="52" spans="1:9" ht="12.75">
      <c r="A52" s="29" t="s">
        <v>570</v>
      </c>
      <c r="B52" s="297"/>
      <c r="C52" s="124"/>
      <c r="D52" s="124"/>
      <c r="E52" s="124"/>
      <c r="F52" s="124"/>
      <c r="G52" s="142"/>
      <c r="H52" s="142"/>
      <c r="I52" s="143"/>
    </row>
    <row r="53" spans="1:9" ht="12.75">
      <c r="A53" s="29" t="s">
        <v>571</v>
      </c>
      <c r="B53" s="297"/>
      <c r="C53" s="124"/>
      <c r="D53" s="124"/>
      <c r="E53" s="124"/>
      <c r="F53" s="124"/>
      <c r="G53" s="142"/>
      <c r="H53" s="142"/>
      <c r="I53" s="143"/>
    </row>
    <row r="54" spans="1:9" ht="12.75">
      <c r="A54" s="29" t="s">
        <v>572</v>
      </c>
      <c r="B54" s="297"/>
      <c r="C54" s="124"/>
      <c r="D54" s="124"/>
      <c r="E54" s="124"/>
      <c r="F54" s="124"/>
      <c r="G54" s="142"/>
      <c r="H54" s="142"/>
      <c r="I54" s="143"/>
    </row>
    <row r="55" spans="1:9" ht="12.75">
      <c r="A55" s="29" t="s">
        <v>573</v>
      </c>
      <c r="B55" s="297"/>
      <c r="C55" s="124"/>
      <c r="D55" s="124"/>
      <c r="E55" s="124"/>
      <c r="F55" s="124"/>
      <c r="G55" s="142"/>
      <c r="H55" s="142"/>
      <c r="I55" s="143"/>
    </row>
    <row r="56" spans="1:9" ht="12.75">
      <c r="A56" s="29" t="s">
        <v>574</v>
      </c>
      <c r="B56" s="297"/>
      <c r="C56" s="124"/>
      <c r="D56" s="124"/>
      <c r="E56" s="124"/>
      <c r="F56" s="124"/>
      <c r="G56" s="142"/>
      <c r="H56" s="142"/>
      <c r="I56" s="143"/>
    </row>
    <row r="57" spans="1:9" ht="12.75">
      <c r="A57" s="29" t="s">
        <v>575</v>
      </c>
      <c r="B57" s="297"/>
      <c r="C57" s="124"/>
      <c r="D57" s="124"/>
      <c r="E57" s="124"/>
      <c r="F57" s="124"/>
      <c r="G57" s="142"/>
      <c r="H57" s="142"/>
      <c r="I57" s="143"/>
    </row>
    <row r="58" spans="1:9" ht="12.75">
      <c r="A58" s="29" t="s">
        <v>576</v>
      </c>
      <c r="B58" s="297"/>
      <c r="C58" s="124"/>
      <c r="D58" s="124"/>
      <c r="E58" s="124"/>
      <c r="F58" s="124"/>
      <c r="G58" s="142"/>
      <c r="H58" s="142"/>
      <c r="I58" s="143"/>
    </row>
    <row r="59" spans="1:9" ht="12.75">
      <c r="A59" s="29" t="s">
        <v>577</v>
      </c>
      <c r="B59" s="297"/>
      <c r="C59" s="124"/>
      <c r="D59" s="124"/>
      <c r="E59" s="124"/>
      <c r="F59" s="124"/>
      <c r="G59" s="142"/>
      <c r="H59" s="142"/>
      <c r="I59" s="143"/>
    </row>
    <row r="60" spans="1:9" ht="12.75">
      <c r="A60" s="29" t="s">
        <v>578</v>
      </c>
      <c r="B60" s="297"/>
      <c r="C60" s="124"/>
      <c r="D60" s="124"/>
      <c r="E60" s="124"/>
      <c r="F60" s="124"/>
      <c r="G60" s="142"/>
      <c r="H60" s="142"/>
      <c r="I60" s="143"/>
    </row>
    <row r="61" spans="1:9" ht="12.75">
      <c r="A61" s="29" t="s">
        <v>579</v>
      </c>
      <c r="B61" s="297"/>
      <c r="C61" s="124"/>
      <c r="D61" s="124"/>
      <c r="E61" s="124"/>
      <c r="F61" s="124"/>
      <c r="G61" s="142"/>
      <c r="H61" s="142"/>
      <c r="I61" s="143"/>
    </row>
    <row r="62" spans="1:9" ht="12.75">
      <c r="A62" s="29" t="s">
        <v>580</v>
      </c>
      <c r="B62" s="297"/>
      <c r="C62" s="124"/>
      <c r="D62" s="124"/>
      <c r="E62" s="124"/>
      <c r="F62" s="124"/>
      <c r="G62" s="142"/>
      <c r="H62" s="142"/>
      <c r="I62" s="143"/>
    </row>
    <row r="63" spans="1:9" ht="12.75">
      <c r="A63" s="29" t="s">
        <v>581</v>
      </c>
      <c r="B63" s="297"/>
      <c r="C63" s="124"/>
      <c r="D63" s="124"/>
      <c r="E63" s="124"/>
      <c r="F63" s="124"/>
      <c r="G63" s="142"/>
      <c r="H63" s="142"/>
      <c r="I63" s="143"/>
    </row>
    <row r="64" spans="1:9" ht="12.75">
      <c r="A64" s="29" t="s">
        <v>582</v>
      </c>
      <c r="B64" s="297"/>
      <c r="C64" s="124"/>
      <c r="D64" s="124"/>
      <c r="E64" s="124"/>
      <c r="F64" s="124"/>
      <c r="G64" s="142"/>
      <c r="H64" s="142"/>
      <c r="I64" s="143"/>
    </row>
    <row r="65" spans="1:9" ht="12.75">
      <c r="A65" s="29" t="s">
        <v>583</v>
      </c>
      <c r="B65" s="297"/>
      <c r="C65" s="124"/>
      <c r="D65" s="124"/>
      <c r="E65" s="124"/>
      <c r="F65" s="124"/>
      <c r="G65" s="142"/>
      <c r="H65" s="142"/>
      <c r="I65" s="143"/>
    </row>
    <row r="66" spans="1:9" ht="12.75">
      <c r="A66" s="29" t="s">
        <v>584</v>
      </c>
      <c r="B66" s="297"/>
      <c r="C66" s="124"/>
      <c r="D66" s="124"/>
      <c r="E66" s="124"/>
      <c r="F66" s="124"/>
      <c r="G66" s="142"/>
      <c r="H66" s="142"/>
      <c r="I66" s="143"/>
    </row>
    <row r="67" spans="1:9" ht="12.75">
      <c r="A67" s="29" t="s">
        <v>585</v>
      </c>
      <c r="B67" s="297"/>
      <c r="C67" s="124"/>
      <c r="D67" s="124"/>
      <c r="E67" s="124"/>
      <c r="F67" s="124"/>
      <c r="G67" s="142"/>
      <c r="H67" s="142"/>
      <c r="I67" s="143"/>
    </row>
    <row r="68" spans="1:9" ht="13.5" thickBot="1">
      <c r="A68" s="29" t="s">
        <v>586</v>
      </c>
      <c r="B68" s="296"/>
      <c r="C68" s="126"/>
      <c r="D68" s="126"/>
      <c r="E68" s="126"/>
      <c r="F68" s="126"/>
      <c r="G68" s="149"/>
      <c r="H68" s="149"/>
      <c r="I68" s="150"/>
    </row>
    <row r="69" spans="1:9" ht="24.75" customHeight="1" thickBot="1">
      <c r="A69" s="175" t="s">
        <v>125</v>
      </c>
      <c r="B69" s="175"/>
      <c r="C69" s="175"/>
      <c r="D69" s="175"/>
      <c r="E69" s="175"/>
      <c r="F69" s="175"/>
      <c r="G69" s="175"/>
      <c r="H69" s="175"/>
      <c r="I69" s="175"/>
    </row>
    <row r="70" spans="1:9" ht="13.5" customHeight="1" thickBot="1">
      <c r="A70" s="84" t="s">
        <v>177</v>
      </c>
      <c r="B70" s="330" t="s">
        <v>1537</v>
      </c>
      <c r="C70" s="331"/>
      <c r="D70" s="331"/>
      <c r="E70" s="331"/>
      <c r="F70" s="332"/>
      <c r="G70" s="333" t="s">
        <v>1499</v>
      </c>
      <c r="H70" s="333"/>
      <c r="I70" s="334"/>
    </row>
    <row r="71" spans="1:9" ht="12.75">
      <c r="A71" s="29" t="s">
        <v>587</v>
      </c>
      <c r="B71" s="176"/>
      <c r="C71" s="122"/>
      <c r="D71" s="122"/>
      <c r="E71" s="122"/>
      <c r="F71" s="122"/>
      <c r="G71" s="151"/>
      <c r="H71" s="151"/>
      <c r="I71" s="152"/>
    </row>
    <row r="72" spans="1:9" ht="12.75">
      <c r="A72" s="29" t="s">
        <v>588</v>
      </c>
      <c r="B72" s="297"/>
      <c r="C72" s="124"/>
      <c r="D72" s="124"/>
      <c r="E72" s="124"/>
      <c r="F72" s="124"/>
      <c r="G72" s="142"/>
      <c r="H72" s="142"/>
      <c r="I72" s="143"/>
    </row>
    <row r="73" spans="1:9" ht="12.75">
      <c r="A73" s="29" t="s">
        <v>589</v>
      </c>
      <c r="B73" s="297"/>
      <c r="C73" s="124"/>
      <c r="D73" s="124"/>
      <c r="E73" s="124"/>
      <c r="F73" s="124"/>
      <c r="G73" s="142"/>
      <c r="H73" s="142"/>
      <c r="I73" s="143"/>
    </row>
    <row r="74" spans="1:9" ht="12.75">
      <c r="A74" s="29" t="s">
        <v>590</v>
      </c>
      <c r="B74" s="297"/>
      <c r="C74" s="124"/>
      <c r="D74" s="124"/>
      <c r="E74" s="124"/>
      <c r="F74" s="124"/>
      <c r="G74" s="142"/>
      <c r="H74" s="142"/>
      <c r="I74" s="143"/>
    </row>
    <row r="75" spans="1:9" ht="12.75">
      <c r="A75" s="29" t="s">
        <v>591</v>
      </c>
      <c r="B75" s="297"/>
      <c r="C75" s="124"/>
      <c r="D75" s="124"/>
      <c r="E75" s="124"/>
      <c r="F75" s="124"/>
      <c r="G75" s="142"/>
      <c r="H75" s="142"/>
      <c r="I75" s="143"/>
    </row>
    <row r="76" spans="1:9" ht="12.75">
      <c r="A76" s="29" t="s">
        <v>592</v>
      </c>
      <c r="B76" s="297"/>
      <c r="C76" s="124"/>
      <c r="D76" s="124"/>
      <c r="E76" s="124"/>
      <c r="F76" s="124"/>
      <c r="G76" s="142"/>
      <c r="H76" s="142"/>
      <c r="I76" s="143"/>
    </row>
    <row r="77" spans="1:9" ht="12.75">
      <c r="A77" s="29" t="s">
        <v>593</v>
      </c>
      <c r="B77" s="297"/>
      <c r="C77" s="124"/>
      <c r="D77" s="124"/>
      <c r="E77" s="124"/>
      <c r="F77" s="124"/>
      <c r="G77" s="142"/>
      <c r="H77" s="142"/>
      <c r="I77" s="143"/>
    </row>
    <row r="78" spans="1:9" ht="12.75">
      <c r="A78" s="29" t="s">
        <v>594</v>
      </c>
      <c r="B78" s="297"/>
      <c r="C78" s="124"/>
      <c r="D78" s="124"/>
      <c r="E78" s="124"/>
      <c r="F78" s="124"/>
      <c r="G78" s="142"/>
      <c r="H78" s="142"/>
      <c r="I78" s="143"/>
    </row>
    <row r="79" spans="1:9" ht="12.75">
      <c r="A79" s="29" t="s">
        <v>595</v>
      </c>
      <c r="B79" s="297"/>
      <c r="C79" s="124"/>
      <c r="D79" s="124"/>
      <c r="E79" s="124"/>
      <c r="F79" s="124"/>
      <c r="G79" s="142"/>
      <c r="H79" s="142"/>
      <c r="I79" s="143"/>
    </row>
    <row r="80" spans="1:9" ht="12.75">
      <c r="A80" s="29" t="s">
        <v>596</v>
      </c>
      <c r="B80" s="297"/>
      <c r="C80" s="124"/>
      <c r="D80" s="124"/>
      <c r="E80" s="124"/>
      <c r="F80" s="124"/>
      <c r="G80" s="142"/>
      <c r="H80" s="142"/>
      <c r="I80" s="143"/>
    </row>
    <row r="81" spans="1:9" ht="12.75">
      <c r="A81" s="29" t="s">
        <v>597</v>
      </c>
      <c r="B81" s="297"/>
      <c r="C81" s="124"/>
      <c r="D81" s="124"/>
      <c r="E81" s="124"/>
      <c r="F81" s="124"/>
      <c r="G81" s="142"/>
      <c r="H81" s="142"/>
      <c r="I81" s="143"/>
    </row>
    <row r="82" spans="1:9" ht="12.75">
      <c r="A82" s="29" t="s">
        <v>598</v>
      </c>
      <c r="B82" s="297"/>
      <c r="C82" s="124"/>
      <c r="D82" s="124"/>
      <c r="E82" s="124"/>
      <c r="F82" s="124"/>
      <c r="G82" s="142"/>
      <c r="H82" s="142"/>
      <c r="I82" s="143"/>
    </row>
    <row r="83" spans="1:9" ht="12.75">
      <c r="A83" s="29" t="s">
        <v>599</v>
      </c>
      <c r="B83" s="297"/>
      <c r="C83" s="124"/>
      <c r="D83" s="124"/>
      <c r="E83" s="124"/>
      <c r="F83" s="124"/>
      <c r="G83" s="142"/>
      <c r="H83" s="142"/>
      <c r="I83" s="143"/>
    </row>
    <row r="84" spans="1:9" ht="12.75">
      <c r="A84" s="29" t="s">
        <v>600</v>
      </c>
      <c r="B84" s="297"/>
      <c r="C84" s="124"/>
      <c r="D84" s="124"/>
      <c r="E84" s="124"/>
      <c r="F84" s="124"/>
      <c r="G84" s="142"/>
      <c r="H84" s="142"/>
      <c r="I84" s="143"/>
    </row>
    <row r="85" spans="1:9" ht="12.75">
      <c r="A85" s="29" t="s">
        <v>601</v>
      </c>
      <c r="B85" s="297"/>
      <c r="C85" s="124"/>
      <c r="D85" s="124"/>
      <c r="E85" s="124"/>
      <c r="F85" s="124"/>
      <c r="G85" s="142"/>
      <c r="H85" s="142"/>
      <c r="I85" s="143"/>
    </row>
    <row r="86" spans="1:9" ht="12.75">
      <c r="A86" s="29" t="s">
        <v>602</v>
      </c>
      <c r="B86" s="297"/>
      <c r="C86" s="124"/>
      <c r="D86" s="124"/>
      <c r="E86" s="124"/>
      <c r="F86" s="124"/>
      <c r="G86" s="142"/>
      <c r="H86" s="142"/>
      <c r="I86" s="143"/>
    </row>
    <row r="87" spans="1:9" ht="12.75">
      <c r="A87" s="29" t="s">
        <v>603</v>
      </c>
      <c r="B87" s="297"/>
      <c r="C87" s="124"/>
      <c r="D87" s="124"/>
      <c r="E87" s="124"/>
      <c r="F87" s="124"/>
      <c r="G87" s="142"/>
      <c r="H87" s="142"/>
      <c r="I87" s="143"/>
    </row>
    <row r="88" spans="1:9" ht="12.75">
      <c r="A88" s="29" t="s">
        <v>604</v>
      </c>
      <c r="B88" s="297"/>
      <c r="C88" s="124"/>
      <c r="D88" s="124"/>
      <c r="E88" s="124"/>
      <c r="F88" s="124"/>
      <c r="G88" s="142"/>
      <c r="H88" s="142"/>
      <c r="I88" s="143"/>
    </row>
    <row r="89" spans="1:9" ht="12.75">
      <c r="A89" s="29" t="s">
        <v>605</v>
      </c>
      <c r="B89" s="297"/>
      <c r="C89" s="124"/>
      <c r="D89" s="124"/>
      <c r="E89" s="124"/>
      <c r="F89" s="124"/>
      <c r="G89" s="142"/>
      <c r="H89" s="142"/>
      <c r="I89" s="143"/>
    </row>
    <row r="90" spans="1:9" ht="13.5" thickBot="1">
      <c r="A90" s="29" t="s">
        <v>606</v>
      </c>
      <c r="B90" s="296"/>
      <c r="C90" s="126"/>
      <c r="D90" s="126"/>
      <c r="E90" s="126"/>
      <c r="F90" s="126"/>
      <c r="G90" s="149"/>
      <c r="H90" s="149"/>
      <c r="I90" s="150"/>
    </row>
    <row r="91" spans="1:9" ht="38.25" customHeight="1" thickBot="1">
      <c r="A91" s="175" t="s">
        <v>126</v>
      </c>
      <c r="B91" s="175"/>
      <c r="C91" s="175"/>
      <c r="D91" s="175"/>
      <c r="E91" s="175"/>
      <c r="F91" s="175"/>
      <c r="G91" s="175"/>
      <c r="H91" s="175"/>
      <c r="I91" s="175"/>
    </row>
    <row r="92" spans="1:9" ht="13.5" customHeight="1" thickBot="1">
      <c r="A92" s="84" t="s">
        <v>177</v>
      </c>
      <c r="B92" s="330" t="s">
        <v>123</v>
      </c>
      <c r="C92" s="331"/>
      <c r="D92" s="331"/>
      <c r="E92" s="331"/>
      <c r="F92" s="332"/>
      <c r="G92" s="333" t="s">
        <v>1499</v>
      </c>
      <c r="H92" s="333"/>
      <c r="I92" s="334"/>
    </row>
    <row r="93" spans="1:9" ht="12.75">
      <c r="A93" s="29" t="s">
        <v>607</v>
      </c>
      <c r="B93" s="176"/>
      <c r="C93" s="122"/>
      <c r="D93" s="122"/>
      <c r="E93" s="122"/>
      <c r="F93" s="122"/>
      <c r="G93" s="151"/>
      <c r="H93" s="151"/>
      <c r="I93" s="152"/>
    </row>
    <row r="94" spans="1:9" ht="12.75">
      <c r="A94" s="29" t="s">
        <v>608</v>
      </c>
      <c r="B94" s="297"/>
      <c r="C94" s="124"/>
      <c r="D94" s="124"/>
      <c r="E94" s="124"/>
      <c r="F94" s="124"/>
      <c r="G94" s="142"/>
      <c r="H94" s="142"/>
      <c r="I94" s="143"/>
    </row>
    <row r="95" spans="1:9" ht="12.75">
      <c r="A95" s="29" t="s">
        <v>609</v>
      </c>
      <c r="B95" s="297"/>
      <c r="C95" s="124"/>
      <c r="D95" s="124"/>
      <c r="E95" s="124"/>
      <c r="F95" s="124"/>
      <c r="G95" s="142"/>
      <c r="H95" s="142"/>
      <c r="I95" s="143"/>
    </row>
    <row r="96" spans="1:9" ht="12.75">
      <c r="A96" s="29" t="s">
        <v>610</v>
      </c>
      <c r="B96" s="297"/>
      <c r="C96" s="124"/>
      <c r="D96" s="124"/>
      <c r="E96" s="124"/>
      <c r="F96" s="124"/>
      <c r="G96" s="142"/>
      <c r="H96" s="142"/>
      <c r="I96" s="143"/>
    </row>
    <row r="97" spans="1:9" ht="12.75">
      <c r="A97" s="29" t="s">
        <v>611</v>
      </c>
      <c r="B97" s="297"/>
      <c r="C97" s="124"/>
      <c r="D97" s="124"/>
      <c r="E97" s="124"/>
      <c r="F97" s="124"/>
      <c r="G97" s="142"/>
      <c r="H97" s="142"/>
      <c r="I97" s="143"/>
    </row>
    <row r="98" spans="1:9" ht="12.75">
      <c r="A98" s="29" t="s">
        <v>612</v>
      </c>
      <c r="B98" s="297"/>
      <c r="C98" s="124"/>
      <c r="D98" s="124"/>
      <c r="E98" s="124"/>
      <c r="F98" s="124"/>
      <c r="G98" s="142"/>
      <c r="H98" s="142"/>
      <c r="I98" s="143"/>
    </row>
    <row r="99" spans="1:9" ht="12.75">
      <c r="A99" s="29" t="s">
        <v>613</v>
      </c>
      <c r="B99" s="297"/>
      <c r="C99" s="124"/>
      <c r="D99" s="124"/>
      <c r="E99" s="124"/>
      <c r="F99" s="124"/>
      <c r="G99" s="142"/>
      <c r="H99" s="142"/>
      <c r="I99" s="143"/>
    </row>
    <row r="100" spans="1:9" ht="12.75">
      <c r="A100" s="29" t="s">
        <v>614</v>
      </c>
      <c r="B100" s="297"/>
      <c r="C100" s="124"/>
      <c r="D100" s="124"/>
      <c r="E100" s="124"/>
      <c r="F100" s="124"/>
      <c r="G100" s="142"/>
      <c r="H100" s="142"/>
      <c r="I100" s="143"/>
    </row>
    <row r="101" spans="1:9" ht="12.75">
      <c r="A101" s="29" t="s">
        <v>615</v>
      </c>
      <c r="B101" s="297"/>
      <c r="C101" s="124"/>
      <c r="D101" s="124"/>
      <c r="E101" s="124"/>
      <c r="F101" s="124"/>
      <c r="G101" s="142"/>
      <c r="H101" s="142"/>
      <c r="I101" s="143"/>
    </row>
    <row r="102" spans="1:9" ht="12.75">
      <c r="A102" s="29" t="s">
        <v>616</v>
      </c>
      <c r="B102" s="297"/>
      <c r="C102" s="124"/>
      <c r="D102" s="124"/>
      <c r="E102" s="124"/>
      <c r="F102" s="124"/>
      <c r="G102" s="142"/>
      <c r="H102" s="142"/>
      <c r="I102" s="143"/>
    </row>
    <row r="103" spans="1:9" ht="12.75">
      <c r="A103" s="29" t="s">
        <v>617</v>
      </c>
      <c r="B103" s="297"/>
      <c r="C103" s="124"/>
      <c r="D103" s="124"/>
      <c r="E103" s="124"/>
      <c r="F103" s="124"/>
      <c r="G103" s="142"/>
      <c r="H103" s="142"/>
      <c r="I103" s="143"/>
    </row>
    <row r="104" spans="1:9" ht="12.75">
      <c r="A104" s="29" t="s">
        <v>618</v>
      </c>
      <c r="B104" s="297"/>
      <c r="C104" s="124"/>
      <c r="D104" s="124"/>
      <c r="E104" s="124"/>
      <c r="F104" s="124"/>
      <c r="G104" s="142"/>
      <c r="H104" s="142"/>
      <c r="I104" s="143"/>
    </row>
    <row r="105" spans="1:9" ht="12.75">
      <c r="A105" s="29" t="s">
        <v>619</v>
      </c>
      <c r="B105" s="297"/>
      <c r="C105" s="124"/>
      <c r="D105" s="124"/>
      <c r="E105" s="124"/>
      <c r="F105" s="124"/>
      <c r="G105" s="142"/>
      <c r="H105" s="142"/>
      <c r="I105" s="143"/>
    </row>
    <row r="106" spans="1:9" ht="12.75">
      <c r="A106" s="29" t="s">
        <v>620</v>
      </c>
      <c r="B106" s="297"/>
      <c r="C106" s="124"/>
      <c r="D106" s="124"/>
      <c r="E106" s="124"/>
      <c r="F106" s="124"/>
      <c r="G106" s="142"/>
      <c r="H106" s="142"/>
      <c r="I106" s="143"/>
    </row>
    <row r="107" spans="1:9" ht="12.75">
      <c r="A107" s="29" t="s">
        <v>621</v>
      </c>
      <c r="B107" s="297"/>
      <c r="C107" s="124"/>
      <c r="D107" s="124"/>
      <c r="E107" s="124"/>
      <c r="F107" s="124"/>
      <c r="G107" s="142"/>
      <c r="H107" s="142"/>
      <c r="I107" s="143"/>
    </row>
    <row r="108" spans="1:9" ht="12.75">
      <c r="A108" s="29" t="s">
        <v>622</v>
      </c>
      <c r="B108" s="297"/>
      <c r="C108" s="124"/>
      <c r="D108" s="124"/>
      <c r="E108" s="124"/>
      <c r="F108" s="124"/>
      <c r="G108" s="142"/>
      <c r="H108" s="142"/>
      <c r="I108" s="143"/>
    </row>
    <row r="109" spans="1:9" ht="12.75">
      <c r="A109" s="29" t="s">
        <v>623</v>
      </c>
      <c r="B109" s="297"/>
      <c r="C109" s="124"/>
      <c r="D109" s="124"/>
      <c r="E109" s="124"/>
      <c r="F109" s="124"/>
      <c r="G109" s="142"/>
      <c r="H109" s="142"/>
      <c r="I109" s="143"/>
    </row>
    <row r="110" spans="1:9" ht="12.75">
      <c r="A110" s="29" t="s">
        <v>624</v>
      </c>
      <c r="B110" s="297"/>
      <c r="C110" s="124"/>
      <c r="D110" s="124"/>
      <c r="E110" s="124"/>
      <c r="F110" s="124"/>
      <c r="G110" s="142"/>
      <c r="H110" s="142"/>
      <c r="I110" s="143"/>
    </row>
    <row r="111" spans="1:9" ht="12.75">
      <c r="A111" s="29" t="s">
        <v>625</v>
      </c>
      <c r="B111" s="297"/>
      <c r="C111" s="124"/>
      <c r="D111" s="124"/>
      <c r="E111" s="124"/>
      <c r="F111" s="124"/>
      <c r="G111" s="142"/>
      <c r="H111" s="142"/>
      <c r="I111" s="143"/>
    </row>
    <row r="112" spans="1:9" ht="13.5" thickBot="1">
      <c r="A112" s="29" t="s">
        <v>626</v>
      </c>
      <c r="B112" s="296"/>
      <c r="C112" s="126"/>
      <c r="D112" s="126"/>
      <c r="E112" s="126"/>
      <c r="F112" s="126"/>
      <c r="G112" s="149"/>
      <c r="H112" s="149"/>
      <c r="I112" s="150"/>
    </row>
  </sheetData>
  <sheetProtection password="8095" sheet="1" objects="1" scenarios="1" selectLockedCells="1"/>
  <mergeCells count="295">
    <mergeCell ref="B112:D112"/>
    <mergeCell ref="E112:F112"/>
    <mergeCell ref="G112:I112"/>
    <mergeCell ref="B110:D110"/>
    <mergeCell ref="E110:F110"/>
    <mergeCell ref="G110:I110"/>
    <mergeCell ref="B111:D111"/>
    <mergeCell ref="E111:F111"/>
    <mergeCell ref="G111:I111"/>
    <mergeCell ref="B108:D108"/>
    <mergeCell ref="E108:F108"/>
    <mergeCell ref="G108:I108"/>
    <mergeCell ref="B109:D109"/>
    <mergeCell ref="E109:F109"/>
    <mergeCell ref="G109:I109"/>
    <mergeCell ref="B106:D106"/>
    <mergeCell ref="E106:F106"/>
    <mergeCell ref="G106:I106"/>
    <mergeCell ref="B107:D107"/>
    <mergeCell ref="E107:F107"/>
    <mergeCell ref="G107:I107"/>
    <mergeCell ref="B104:D104"/>
    <mergeCell ref="E104:F104"/>
    <mergeCell ref="G104:I104"/>
    <mergeCell ref="B105:D105"/>
    <mergeCell ref="E105:F105"/>
    <mergeCell ref="G105:I105"/>
    <mergeCell ref="B102:D102"/>
    <mergeCell ref="E102:F102"/>
    <mergeCell ref="G102:I102"/>
    <mergeCell ref="B103:D103"/>
    <mergeCell ref="E103:F103"/>
    <mergeCell ref="G103:I103"/>
    <mergeCell ref="B100:D100"/>
    <mergeCell ref="E100:F100"/>
    <mergeCell ref="G100:I100"/>
    <mergeCell ref="B101:D101"/>
    <mergeCell ref="E101:F101"/>
    <mergeCell ref="G101:I101"/>
    <mergeCell ref="B98:D98"/>
    <mergeCell ref="E98:F98"/>
    <mergeCell ref="G98:I98"/>
    <mergeCell ref="B99:D99"/>
    <mergeCell ref="E99:F99"/>
    <mergeCell ref="G99:I99"/>
    <mergeCell ref="B96:D96"/>
    <mergeCell ref="E96:F96"/>
    <mergeCell ref="G96:I96"/>
    <mergeCell ref="B97:D97"/>
    <mergeCell ref="E97:F97"/>
    <mergeCell ref="G97:I97"/>
    <mergeCell ref="B94:D94"/>
    <mergeCell ref="E94:F94"/>
    <mergeCell ref="G94:I94"/>
    <mergeCell ref="B95:D95"/>
    <mergeCell ref="E95:F95"/>
    <mergeCell ref="G95:I95"/>
    <mergeCell ref="B92:F92"/>
    <mergeCell ref="G92:I92"/>
    <mergeCell ref="B93:D93"/>
    <mergeCell ref="E93:F93"/>
    <mergeCell ref="G93:I93"/>
    <mergeCell ref="B90:D90"/>
    <mergeCell ref="E90:F90"/>
    <mergeCell ref="G90:I90"/>
    <mergeCell ref="A91:I91"/>
    <mergeCell ref="B88:D88"/>
    <mergeCell ref="E88:F88"/>
    <mergeCell ref="G88:I88"/>
    <mergeCell ref="B89:D89"/>
    <mergeCell ref="E89:F89"/>
    <mergeCell ref="G89:I89"/>
    <mergeCell ref="B86:D86"/>
    <mergeCell ref="E86:F86"/>
    <mergeCell ref="G86:I86"/>
    <mergeCell ref="B87:D87"/>
    <mergeCell ref="E87:F87"/>
    <mergeCell ref="G87:I87"/>
    <mergeCell ref="B84:D84"/>
    <mergeCell ref="E84:F84"/>
    <mergeCell ref="G84:I84"/>
    <mergeCell ref="B85:D85"/>
    <mergeCell ref="E85:F85"/>
    <mergeCell ref="G85:I85"/>
    <mergeCell ref="B82:D82"/>
    <mergeCell ref="E82:F82"/>
    <mergeCell ref="G82:I82"/>
    <mergeCell ref="B83:D83"/>
    <mergeCell ref="E83:F83"/>
    <mergeCell ref="G83:I83"/>
    <mergeCell ref="B80:D80"/>
    <mergeCell ref="E80:F80"/>
    <mergeCell ref="G80:I80"/>
    <mergeCell ref="B81:D81"/>
    <mergeCell ref="E81:F81"/>
    <mergeCell ref="G81:I81"/>
    <mergeCell ref="B78:D78"/>
    <mergeCell ref="E78:F78"/>
    <mergeCell ref="G78:I78"/>
    <mergeCell ref="B79:D79"/>
    <mergeCell ref="E79:F79"/>
    <mergeCell ref="G79:I79"/>
    <mergeCell ref="B76:D76"/>
    <mergeCell ref="E76:F76"/>
    <mergeCell ref="G76:I76"/>
    <mergeCell ref="B77:D77"/>
    <mergeCell ref="E77:F77"/>
    <mergeCell ref="G77:I77"/>
    <mergeCell ref="B74:D74"/>
    <mergeCell ref="E74:F74"/>
    <mergeCell ref="G74:I74"/>
    <mergeCell ref="B75:D75"/>
    <mergeCell ref="E75:F75"/>
    <mergeCell ref="G75:I75"/>
    <mergeCell ref="B72:D72"/>
    <mergeCell ref="E72:F72"/>
    <mergeCell ref="G72:I72"/>
    <mergeCell ref="B73:D73"/>
    <mergeCell ref="E73:F73"/>
    <mergeCell ref="G73:I73"/>
    <mergeCell ref="A69:I69"/>
    <mergeCell ref="B70:F70"/>
    <mergeCell ref="G70:I70"/>
    <mergeCell ref="G68:I68"/>
    <mergeCell ref="B50:D50"/>
    <mergeCell ref="E50:F50"/>
    <mergeCell ref="B68:D68"/>
    <mergeCell ref="E68:F68"/>
    <mergeCell ref="B51:D51"/>
    <mergeCell ref="E51:F51"/>
    <mergeCell ref="B52:D52"/>
    <mergeCell ref="G64:I64"/>
    <mergeCell ref="G65:I65"/>
    <mergeCell ref="B64:D64"/>
    <mergeCell ref="E64:F64"/>
    <mergeCell ref="B65:D65"/>
    <mergeCell ref="E65:F65"/>
    <mergeCell ref="G67:I67"/>
    <mergeCell ref="B66:D66"/>
    <mergeCell ref="E66:F66"/>
    <mergeCell ref="B67:D67"/>
    <mergeCell ref="E67:F67"/>
    <mergeCell ref="G66:I66"/>
    <mergeCell ref="G62:I62"/>
    <mergeCell ref="G63:I63"/>
    <mergeCell ref="B62:D62"/>
    <mergeCell ref="E62:F62"/>
    <mergeCell ref="B63:D63"/>
    <mergeCell ref="E63:F63"/>
    <mergeCell ref="G60:I60"/>
    <mergeCell ref="G61:I61"/>
    <mergeCell ref="B60:D60"/>
    <mergeCell ref="E60:F60"/>
    <mergeCell ref="B61:D61"/>
    <mergeCell ref="E61:F61"/>
    <mergeCell ref="G58:I58"/>
    <mergeCell ref="G59:I59"/>
    <mergeCell ref="B58:D58"/>
    <mergeCell ref="E58:F58"/>
    <mergeCell ref="B59:D59"/>
    <mergeCell ref="E59:F59"/>
    <mergeCell ref="G56:I56"/>
    <mergeCell ref="G57:I57"/>
    <mergeCell ref="B56:D56"/>
    <mergeCell ref="E56:F56"/>
    <mergeCell ref="B57:D57"/>
    <mergeCell ref="E57:F57"/>
    <mergeCell ref="G54:I54"/>
    <mergeCell ref="G55:I55"/>
    <mergeCell ref="B54:D54"/>
    <mergeCell ref="E54:F54"/>
    <mergeCell ref="B55:D55"/>
    <mergeCell ref="E55:F55"/>
    <mergeCell ref="G50:I50"/>
    <mergeCell ref="G51:I51"/>
    <mergeCell ref="B71:D71"/>
    <mergeCell ref="E71:F71"/>
    <mergeCell ref="G71:I71"/>
    <mergeCell ref="G52:I52"/>
    <mergeCell ref="G53:I53"/>
    <mergeCell ref="E52:F52"/>
    <mergeCell ref="B53:D53"/>
    <mergeCell ref="E53:F53"/>
    <mergeCell ref="A47:I47"/>
    <mergeCell ref="B48:F48"/>
    <mergeCell ref="G48:I48"/>
    <mergeCell ref="G49:I49"/>
    <mergeCell ref="B49:D49"/>
    <mergeCell ref="E49:F49"/>
    <mergeCell ref="G45:I45"/>
    <mergeCell ref="G46:I46"/>
    <mergeCell ref="B45:C45"/>
    <mergeCell ref="D45:F45"/>
    <mergeCell ref="B46:C46"/>
    <mergeCell ref="D46:F46"/>
    <mergeCell ref="G43:I43"/>
    <mergeCell ref="G44:I44"/>
    <mergeCell ref="B43:C43"/>
    <mergeCell ref="D43:F43"/>
    <mergeCell ref="B44:C44"/>
    <mergeCell ref="D44:F44"/>
    <mergeCell ref="G41:I41"/>
    <mergeCell ref="G42:I42"/>
    <mergeCell ref="B41:C41"/>
    <mergeCell ref="D41:F41"/>
    <mergeCell ref="B42:C42"/>
    <mergeCell ref="D42:F42"/>
    <mergeCell ref="G39:I39"/>
    <mergeCell ref="G40:I40"/>
    <mergeCell ref="B39:C39"/>
    <mergeCell ref="D39:F39"/>
    <mergeCell ref="B40:C40"/>
    <mergeCell ref="D40:F40"/>
    <mergeCell ref="G37:I37"/>
    <mergeCell ref="G38:I38"/>
    <mergeCell ref="B37:C37"/>
    <mergeCell ref="D37:F37"/>
    <mergeCell ref="B38:C38"/>
    <mergeCell ref="D38:F38"/>
    <mergeCell ref="G35:I35"/>
    <mergeCell ref="G36:I36"/>
    <mergeCell ref="B35:C35"/>
    <mergeCell ref="D35:F35"/>
    <mergeCell ref="B36:C36"/>
    <mergeCell ref="D36:F36"/>
    <mergeCell ref="G33:I33"/>
    <mergeCell ref="G34:I34"/>
    <mergeCell ref="B33:C33"/>
    <mergeCell ref="D33:F33"/>
    <mergeCell ref="B34:C34"/>
    <mergeCell ref="D34:F34"/>
    <mergeCell ref="G31:I31"/>
    <mergeCell ref="G32:I32"/>
    <mergeCell ref="B31:C31"/>
    <mergeCell ref="D31:F31"/>
    <mergeCell ref="B32:C32"/>
    <mergeCell ref="D32:F32"/>
    <mergeCell ref="G29:I29"/>
    <mergeCell ref="G30:I30"/>
    <mergeCell ref="B29:C29"/>
    <mergeCell ref="D29:F29"/>
    <mergeCell ref="B30:C30"/>
    <mergeCell ref="D30:F30"/>
    <mergeCell ref="G27:I27"/>
    <mergeCell ref="G28:I28"/>
    <mergeCell ref="B27:C27"/>
    <mergeCell ref="D27:F27"/>
    <mergeCell ref="B28:C28"/>
    <mergeCell ref="D28:F28"/>
    <mergeCell ref="B24:F24"/>
    <mergeCell ref="G24:I24"/>
    <mergeCell ref="A25:I25"/>
    <mergeCell ref="B26:F26"/>
    <mergeCell ref="G26:I26"/>
    <mergeCell ref="B22:F22"/>
    <mergeCell ref="G22:I22"/>
    <mergeCell ref="B23:F23"/>
    <mergeCell ref="G23:I23"/>
    <mergeCell ref="A3:I3"/>
    <mergeCell ref="B20:F20"/>
    <mergeCell ref="G20:I20"/>
    <mergeCell ref="B21:F21"/>
    <mergeCell ref="G21:I21"/>
    <mergeCell ref="B4:F4"/>
    <mergeCell ref="G4:I4"/>
    <mergeCell ref="G5:I5"/>
    <mergeCell ref="B5:F5"/>
    <mergeCell ref="B6:F6"/>
    <mergeCell ref="G6:I6"/>
    <mergeCell ref="B7:F7"/>
    <mergeCell ref="G7:I7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9:F19"/>
    <mergeCell ref="G19:I19"/>
    <mergeCell ref="B17:F17"/>
    <mergeCell ref="G17:I17"/>
    <mergeCell ref="B18:F18"/>
    <mergeCell ref="G18:I18"/>
  </mergeCells>
  <conditionalFormatting sqref="A71:A90 A49:A68 A5:A24 A27:A46 A93:A112">
    <cfRule type="expression" priority="1" dxfId="0" stopIfTrue="1">
      <formula>$K5&gt;0</formula>
    </cfRule>
  </conditionalFormatting>
  <dataValidations count="7">
    <dataValidation type="list" allowBlank="1" showInputMessage="1" showErrorMessage="1" sqref="B5:B24">
      <formula1>Elenco_Istituzioni</formula1>
    </dataValidation>
    <dataValidation type="list" operator="greaterThanOrEqual" allowBlank="1" showInputMessage="1" showErrorMessage="1" sqref="G5:I24">
      <formula1>Elenco_Rappresentanti</formula1>
    </dataValidation>
    <dataValidation type="list" allowBlank="1" showInputMessage="1" showErrorMessage="1" sqref="B27:C46">
      <formula1>Elenco_Sindacati</formula1>
    </dataValidation>
    <dataValidation type="list" operator="greaterThanOrEqual" allowBlank="1" showInputMessage="1" showErrorMessage="1" sqref="G27:G46 G93:G112 G71:G90 G49:G68">
      <formula1>Elenco_Rappresentanti_Associazioni</formula1>
    </dataValidation>
    <dataValidation type="list" allowBlank="1" showInputMessage="1" showErrorMessage="1" sqref="B49:B68">
      <formula1>Elenco_Associazioni_Categoria</formula1>
    </dataValidation>
    <dataValidation type="list" allowBlank="1" showInputMessage="1" showErrorMessage="1" sqref="B71:B90">
      <formula1>Elenco_Associazione_Immigrati</formula1>
    </dataValidation>
    <dataValidation type="list" allowBlank="1" showInputMessage="1" showErrorMessage="1" sqref="B93:B112">
      <formula1>Elenco_Associazioni_Assistenza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rowBreaks count="2" manualBreakCount="2">
    <brk id="46" max="255" man="1"/>
    <brk id="90" max="25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21" sqref="D21:F21"/>
    </sheetView>
  </sheetViews>
  <sheetFormatPr defaultColWidth="9.140625" defaultRowHeight="12.75"/>
  <cols>
    <col min="7" max="7" width="11.140625" style="0" bestFit="1" customWidth="1"/>
    <col min="11" max="11" width="9.140625" style="0" hidden="1" customWidth="1"/>
  </cols>
  <sheetData>
    <row r="1" s="1" customFormat="1" ht="18">
      <c r="A1" s="1" t="s">
        <v>1496</v>
      </c>
    </row>
    <row r="2" s="2" customFormat="1" ht="15">
      <c r="A2" s="2" t="s">
        <v>1498</v>
      </c>
    </row>
    <row r="3" ht="12.75">
      <c r="A3" s="33" t="s">
        <v>177</v>
      </c>
    </row>
    <row r="4" spans="1:9" ht="13.5" thickBot="1">
      <c r="A4" s="175" t="str">
        <f>CONCATENATE("Quante volte si è riunito il Consiglio o le Commissioni nel ",Appoggio!I2,"?")</f>
        <v>Quante volte si è riunito il Consiglio o le Commissioni nel 2008?</v>
      </c>
      <c r="B4" s="175"/>
      <c r="C4" s="175"/>
      <c r="D4" s="175"/>
      <c r="E4" s="175"/>
      <c r="F4" s="175"/>
      <c r="G4" s="175"/>
      <c r="H4" s="175"/>
      <c r="I4" s="175"/>
    </row>
    <row r="5" spans="1:11" ht="12.75">
      <c r="A5" s="29" t="s">
        <v>391</v>
      </c>
      <c r="B5" s="158" t="s">
        <v>1117</v>
      </c>
      <c r="C5" s="159"/>
      <c r="D5" s="159"/>
      <c r="E5" s="159"/>
      <c r="F5" s="151"/>
      <c r="G5" s="151"/>
      <c r="H5" s="151"/>
      <c r="I5" s="152"/>
      <c r="K5">
        <f>IF(F5="",1,0)</f>
        <v>1</v>
      </c>
    </row>
    <row r="6" spans="1:11" ht="12.75">
      <c r="A6" s="29" t="s">
        <v>392</v>
      </c>
      <c r="B6" s="295" t="s">
        <v>305</v>
      </c>
      <c r="C6" s="145"/>
      <c r="D6" s="145"/>
      <c r="E6" s="145"/>
      <c r="F6" s="142"/>
      <c r="G6" s="142"/>
      <c r="H6" s="142"/>
      <c r="I6" s="143"/>
      <c r="K6">
        <f>IF(F6="",1,0)</f>
        <v>1</v>
      </c>
    </row>
    <row r="7" spans="1:11" ht="13.5" thickBot="1">
      <c r="A7" s="29" t="s">
        <v>393</v>
      </c>
      <c r="B7" s="156" t="s">
        <v>306</v>
      </c>
      <c r="C7" s="157"/>
      <c r="D7" s="157"/>
      <c r="E7" s="157"/>
      <c r="F7" s="149"/>
      <c r="G7" s="149"/>
      <c r="H7" s="149"/>
      <c r="I7" s="150"/>
      <c r="K7">
        <f>IF(F7="",1,0)</f>
        <v>1</v>
      </c>
    </row>
    <row r="8" ht="12.75">
      <c r="A8" s="33" t="s">
        <v>177</v>
      </c>
    </row>
    <row r="9" spans="1:9" ht="25.5" customHeight="1">
      <c r="A9" s="175" t="str">
        <f>CONCATENATE("Quali sono gli argomenti affrontati dalle Commissioni o dai Gruppi di lavoro del CTI nel ",Appoggio!I2," (ad esempio, sportello unico, minori non accompagnati, ecc.)")</f>
        <v>Quali sono gli argomenti affrontati dalle Commissioni o dai Gruppi di lavoro del CTI nel 2008 (ad esempio, sportello unico, minori non accompagnati, ecc.)</v>
      </c>
      <c r="B9" s="175"/>
      <c r="C9" s="175"/>
      <c r="D9" s="175"/>
      <c r="E9" s="175"/>
      <c r="F9" s="175"/>
      <c r="G9" s="175"/>
      <c r="H9" s="175"/>
      <c r="I9" s="175"/>
    </row>
    <row r="10" spans="1:2" ht="13.5" thickBot="1">
      <c r="A10" s="62" t="s">
        <v>177</v>
      </c>
      <c r="B10" t="s">
        <v>1118</v>
      </c>
    </row>
    <row r="11" spans="1:9" ht="12.75">
      <c r="A11" s="29" t="s">
        <v>394</v>
      </c>
      <c r="B11" s="176"/>
      <c r="C11" s="122"/>
      <c r="D11" s="122"/>
      <c r="E11" s="122"/>
      <c r="F11" s="122"/>
      <c r="G11" s="122"/>
      <c r="H11" s="122"/>
      <c r="I11" s="123"/>
    </row>
    <row r="12" spans="1:9" ht="12.75">
      <c r="A12" s="29" t="s">
        <v>395</v>
      </c>
      <c r="B12" s="297"/>
      <c r="C12" s="124"/>
      <c r="D12" s="124"/>
      <c r="E12" s="124"/>
      <c r="F12" s="124"/>
      <c r="G12" s="124"/>
      <c r="H12" s="124"/>
      <c r="I12" s="125"/>
    </row>
    <row r="13" spans="1:9" ht="12.75">
      <c r="A13" s="29" t="s">
        <v>396</v>
      </c>
      <c r="B13" s="297"/>
      <c r="C13" s="124"/>
      <c r="D13" s="124"/>
      <c r="E13" s="124"/>
      <c r="F13" s="124"/>
      <c r="G13" s="124"/>
      <c r="H13" s="124"/>
      <c r="I13" s="125"/>
    </row>
    <row r="14" spans="1:9" ht="12.75">
      <c r="A14" s="29" t="s">
        <v>397</v>
      </c>
      <c r="B14" s="297"/>
      <c r="C14" s="124"/>
      <c r="D14" s="124"/>
      <c r="E14" s="124"/>
      <c r="F14" s="124"/>
      <c r="G14" s="124"/>
      <c r="H14" s="124"/>
      <c r="I14" s="125"/>
    </row>
    <row r="15" spans="1:9" ht="13.5" thickBot="1">
      <c r="A15" s="29" t="s">
        <v>398</v>
      </c>
      <c r="B15" s="296"/>
      <c r="C15" s="126"/>
      <c r="D15" s="126"/>
      <c r="E15" s="126"/>
      <c r="F15" s="126"/>
      <c r="G15" s="126"/>
      <c r="H15" s="126"/>
      <c r="I15" s="127"/>
    </row>
    <row r="16" ht="12.75">
      <c r="A16" s="33" t="s">
        <v>177</v>
      </c>
    </row>
    <row r="17" spans="1:9" ht="12.75">
      <c r="A17" s="175" t="s">
        <v>1101</v>
      </c>
      <c r="B17" s="175"/>
      <c r="C17" s="175"/>
      <c r="D17" s="175"/>
      <c r="E17" s="175"/>
      <c r="F17" s="175"/>
      <c r="G17" s="175"/>
      <c r="H17" s="175"/>
      <c r="I17" s="175"/>
    </row>
    <row r="18" spans="1:9" ht="27.75" customHeight="1" thickBot="1">
      <c r="A18" s="175" t="s">
        <v>1102</v>
      </c>
      <c r="B18" s="175"/>
      <c r="C18" s="175"/>
      <c r="D18" s="175"/>
      <c r="E18" s="175"/>
      <c r="F18" s="175"/>
      <c r="G18" s="175"/>
      <c r="H18" s="175"/>
      <c r="I18" s="175"/>
    </row>
    <row r="19" spans="1:9" s="5" customFormat="1" ht="13.5" thickBot="1">
      <c r="A19" s="62" t="s">
        <v>177</v>
      </c>
      <c r="B19" s="341" t="s">
        <v>1119</v>
      </c>
      <c r="C19" s="342"/>
      <c r="D19" s="342" t="s">
        <v>1120</v>
      </c>
      <c r="E19" s="342"/>
      <c r="F19" s="342"/>
      <c r="G19" s="28" t="s">
        <v>1121</v>
      </c>
      <c r="H19" s="343" t="s">
        <v>1122</v>
      </c>
      <c r="I19" s="344"/>
    </row>
    <row r="20" spans="1:9" ht="39" customHeight="1">
      <c r="A20" s="29" t="s">
        <v>399</v>
      </c>
      <c r="B20" s="339"/>
      <c r="C20" s="340"/>
      <c r="D20" s="345"/>
      <c r="E20" s="345"/>
      <c r="F20" s="345"/>
      <c r="G20" s="69"/>
      <c r="H20" s="345"/>
      <c r="I20" s="346"/>
    </row>
    <row r="21" spans="1:9" ht="39" customHeight="1">
      <c r="A21" s="29" t="s">
        <v>400</v>
      </c>
      <c r="B21" s="213"/>
      <c r="C21" s="214"/>
      <c r="D21" s="335"/>
      <c r="E21" s="335"/>
      <c r="F21" s="335"/>
      <c r="G21" s="70"/>
      <c r="H21" s="335"/>
      <c r="I21" s="336"/>
    </row>
    <row r="22" spans="1:9" ht="39" customHeight="1">
      <c r="A22" s="29" t="s">
        <v>401</v>
      </c>
      <c r="B22" s="213"/>
      <c r="C22" s="214"/>
      <c r="D22" s="335"/>
      <c r="E22" s="335"/>
      <c r="F22" s="335"/>
      <c r="G22" s="70"/>
      <c r="H22" s="335"/>
      <c r="I22" s="336"/>
    </row>
    <row r="23" spans="1:9" ht="39" customHeight="1">
      <c r="A23" s="29" t="s">
        <v>402</v>
      </c>
      <c r="B23" s="213"/>
      <c r="C23" s="214"/>
      <c r="D23" s="335"/>
      <c r="E23" s="335"/>
      <c r="F23" s="335"/>
      <c r="G23" s="70"/>
      <c r="H23" s="335"/>
      <c r="I23" s="336"/>
    </row>
    <row r="24" spans="1:9" ht="39" customHeight="1">
      <c r="A24" s="29" t="s">
        <v>403</v>
      </c>
      <c r="B24" s="213"/>
      <c r="C24" s="214"/>
      <c r="D24" s="335"/>
      <c r="E24" s="335"/>
      <c r="F24" s="335"/>
      <c r="G24" s="70"/>
      <c r="H24" s="335"/>
      <c r="I24" s="336"/>
    </row>
    <row r="25" spans="1:9" ht="39" customHeight="1">
      <c r="A25" s="29" t="s">
        <v>404</v>
      </c>
      <c r="B25" s="213"/>
      <c r="C25" s="214"/>
      <c r="D25" s="335"/>
      <c r="E25" s="335"/>
      <c r="F25" s="335"/>
      <c r="G25" s="70"/>
      <c r="H25" s="335"/>
      <c r="I25" s="336"/>
    </row>
    <row r="26" spans="1:9" ht="39" customHeight="1">
      <c r="A26" s="29" t="s">
        <v>627</v>
      </c>
      <c r="B26" s="213"/>
      <c r="C26" s="214"/>
      <c r="D26" s="335"/>
      <c r="E26" s="335"/>
      <c r="F26" s="335"/>
      <c r="G26" s="70"/>
      <c r="H26" s="335"/>
      <c r="I26" s="336"/>
    </row>
    <row r="27" spans="1:9" ht="39" customHeight="1">
      <c r="A27" s="29" t="s">
        <v>628</v>
      </c>
      <c r="B27" s="213"/>
      <c r="C27" s="214"/>
      <c r="D27" s="335"/>
      <c r="E27" s="335"/>
      <c r="F27" s="335"/>
      <c r="G27" s="70"/>
      <c r="H27" s="335"/>
      <c r="I27" s="336"/>
    </row>
    <row r="28" spans="1:9" ht="39" customHeight="1">
      <c r="A28" s="29" t="s">
        <v>629</v>
      </c>
      <c r="B28" s="213"/>
      <c r="C28" s="214"/>
      <c r="D28" s="335"/>
      <c r="E28" s="335"/>
      <c r="F28" s="335"/>
      <c r="G28" s="70"/>
      <c r="H28" s="335"/>
      <c r="I28" s="336"/>
    </row>
    <row r="29" spans="1:9" ht="39" customHeight="1">
      <c r="A29" s="29" t="s">
        <v>630</v>
      </c>
      <c r="B29" s="213"/>
      <c r="C29" s="214"/>
      <c r="D29" s="335"/>
      <c r="E29" s="335"/>
      <c r="F29" s="335"/>
      <c r="G29" s="70"/>
      <c r="H29" s="335"/>
      <c r="I29" s="336"/>
    </row>
    <row r="30" spans="1:9" ht="39" customHeight="1" thickBot="1">
      <c r="A30" s="29" t="s">
        <v>631</v>
      </c>
      <c r="B30" s="248"/>
      <c r="C30" s="249"/>
      <c r="D30" s="337"/>
      <c r="E30" s="337"/>
      <c r="F30" s="337"/>
      <c r="G30" s="71"/>
      <c r="H30" s="337"/>
      <c r="I30" s="338"/>
    </row>
  </sheetData>
  <sheetProtection password="8095" sheet="1" objects="1" scenarios="1" selectLockedCells="1"/>
  <mergeCells count="51">
    <mergeCell ref="D21:F21"/>
    <mergeCell ref="D22:F22"/>
    <mergeCell ref="D23:F23"/>
    <mergeCell ref="D24:F24"/>
    <mergeCell ref="D26:F26"/>
    <mergeCell ref="B25:C25"/>
    <mergeCell ref="D27:F27"/>
    <mergeCell ref="D28:F28"/>
    <mergeCell ref="D25:F25"/>
    <mergeCell ref="B26:C26"/>
    <mergeCell ref="B27:C27"/>
    <mergeCell ref="B28:C28"/>
    <mergeCell ref="B11:I11"/>
    <mergeCell ref="B12:I12"/>
    <mergeCell ref="B13:I13"/>
    <mergeCell ref="A17:I17"/>
    <mergeCell ref="B14:I14"/>
    <mergeCell ref="B15:I15"/>
    <mergeCell ref="H28:I28"/>
    <mergeCell ref="H21:I21"/>
    <mergeCell ref="H22:I22"/>
    <mergeCell ref="H23:I23"/>
    <mergeCell ref="H24:I24"/>
    <mergeCell ref="H25:I25"/>
    <mergeCell ref="H26:I26"/>
    <mergeCell ref="H27:I27"/>
    <mergeCell ref="B21:C21"/>
    <mergeCell ref="B22:C22"/>
    <mergeCell ref="B23:C23"/>
    <mergeCell ref="B24:C24"/>
    <mergeCell ref="A18:I18"/>
    <mergeCell ref="B20:C20"/>
    <mergeCell ref="B19:C19"/>
    <mergeCell ref="H19:I19"/>
    <mergeCell ref="H20:I20"/>
    <mergeCell ref="D19:F19"/>
    <mergeCell ref="D20:F20"/>
    <mergeCell ref="B5:E5"/>
    <mergeCell ref="B7:E7"/>
    <mergeCell ref="A4:I4"/>
    <mergeCell ref="A9:I9"/>
    <mergeCell ref="F5:I5"/>
    <mergeCell ref="B6:E6"/>
    <mergeCell ref="F6:I6"/>
    <mergeCell ref="F7:I7"/>
    <mergeCell ref="B29:C29"/>
    <mergeCell ref="D29:F29"/>
    <mergeCell ref="H29:I29"/>
    <mergeCell ref="B30:C30"/>
    <mergeCell ref="D30:F30"/>
    <mergeCell ref="H30:I30"/>
  </mergeCells>
  <conditionalFormatting sqref="A5:A7 A10">
    <cfRule type="expression" priority="1" dxfId="0" stopIfTrue="1">
      <formula>$K5=1</formula>
    </cfRule>
  </conditionalFormatting>
  <dataValidations count="2">
    <dataValidation type="whole" operator="greaterThanOrEqual" allowBlank="1" showInputMessage="1" showErrorMessage="1" sqref="G20:G30 F5:I7">
      <formula1>0</formula1>
    </dataValidation>
    <dataValidation type="list" allowBlank="1" showInputMessage="1" showErrorMessage="1" sqref="B20:B30">
      <formula1>Elenco_ambiti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C12" sqref="C12:I12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1496</v>
      </c>
    </row>
    <row r="2" s="2" customFormat="1" ht="15">
      <c r="A2" s="2" t="s">
        <v>632</v>
      </c>
    </row>
    <row r="3" ht="12.75">
      <c r="A3" s="33" t="s">
        <v>177</v>
      </c>
    </row>
    <row r="4" spans="1:9" ht="13.5" thickBot="1">
      <c r="A4" s="175" t="s">
        <v>871</v>
      </c>
      <c r="B4" s="175"/>
      <c r="C4" s="175"/>
      <c r="D4" s="175"/>
      <c r="E4" s="175"/>
      <c r="F4" s="175"/>
      <c r="G4" s="175"/>
      <c r="H4" s="175"/>
      <c r="I4" s="175"/>
    </row>
    <row r="5" spans="1:11" ht="13.5" thickBot="1">
      <c r="A5" s="29" t="s">
        <v>427</v>
      </c>
      <c r="B5" s="165" t="s">
        <v>1067</v>
      </c>
      <c r="C5" s="166"/>
      <c r="D5" s="166"/>
      <c r="E5" s="166"/>
      <c r="F5" s="166"/>
      <c r="G5" s="161"/>
      <c r="H5" s="161"/>
      <c r="I5" s="162"/>
      <c r="K5">
        <f>IF(I5="",1,0)</f>
        <v>1</v>
      </c>
    </row>
    <row r="6" ht="12.75">
      <c r="A6" s="32" t="s">
        <v>177</v>
      </c>
    </row>
    <row r="7" spans="1:2" s="5" customFormat="1" ht="13.5" thickBot="1">
      <c r="A7" s="93" t="s">
        <v>177</v>
      </c>
      <c r="B7" s="5" t="s">
        <v>872</v>
      </c>
    </row>
    <row r="8" spans="1:11" ht="12.75">
      <c r="A8" s="29" t="s">
        <v>428</v>
      </c>
      <c r="B8" s="6" t="s">
        <v>1038</v>
      </c>
      <c r="C8" s="134"/>
      <c r="D8" s="135"/>
      <c r="E8" s="135"/>
      <c r="F8" s="135"/>
      <c r="G8" s="135"/>
      <c r="H8" s="135"/>
      <c r="I8" s="136"/>
      <c r="K8">
        <f>IF(C8="",1,0)</f>
        <v>1</v>
      </c>
    </row>
    <row r="9" spans="1:11" ht="12.75">
      <c r="A9" s="29" t="s">
        <v>636</v>
      </c>
      <c r="B9" s="7" t="s">
        <v>1039</v>
      </c>
      <c r="C9" s="137"/>
      <c r="D9" s="138"/>
      <c r="E9" s="138"/>
      <c r="F9" s="138"/>
      <c r="G9" s="138"/>
      <c r="H9" s="138"/>
      <c r="I9" s="139"/>
      <c r="K9">
        <f>IF(C9="",1,0)</f>
        <v>1</v>
      </c>
    </row>
    <row r="10" spans="1:11" ht="12.75">
      <c r="A10" s="29" t="s">
        <v>637</v>
      </c>
      <c r="B10" s="7" t="s">
        <v>1042</v>
      </c>
      <c r="C10" s="137"/>
      <c r="D10" s="138"/>
      <c r="E10" s="138"/>
      <c r="F10" s="138"/>
      <c r="G10" s="138"/>
      <c r="H10" s="138"/>
      <c r="I10" s="139"/>
      <c r="K10">
        <f>IF(C10="",1,0)</f>
        <v>1</v>
      </c>
    </row>
    <row r="11" spans="1:9" ht="12.75">
      <c r="A11" s="29" t="s">
        <v>638</v>
      </c>
      <c r="B11" s="7" t="s">
        <v>873</v>
      </c>
      <c r="C11" s="137"/>
      <c r="D11" s="138"/>
      <c r="E11" s="138"/>
      <c r="F11" s="138"/>
      <c r="G11" s="138"/>
      <c r="H11" s="138"/>
      <c r="I11" s="139"/>
    </row>
    <row r="12" spans="1:11" ht="13.5" thickBot="1">
      <c r="A12" s="29" t="s">
        <v>639</v>
      </c>
      <c r="B12" s="8" t="s">
        <v>1044</v>
      </c>
      <c r="C12" s="128"/>
      <c r="D12" s="129"/>
      <c r="E12" s="129"/>
      <c r="F12" s="129"/>
      <c r="G12" s="129"/>
      <c r="H12" s="129"/>
      <c r="I12" s="130"/>
      <c r="K12">
        <f>IF(C12="",1,0)</f>
        <v>1</v>
      </c>
    </row>
    <row r="13" ht="12.75">
      <c r="A13" s="32" t="s">
        <v>177</v>
      </c>
    </row>
    <row r="14" spans="1:9" s="5" customFormat="1" ht="26.25" customHeight="1" thickBot="1">
      <c r="A14" s="93" t="s">
        <v>177</v>
      </c>
      <c r="B14" s="355" t="s">
        <v>874</v>
      </c>
      <c r="C14" s="355"/>
      <c r="D14" s="355"/>
      <c r="E14" s="355"/>
      <c r="F14" s="355"/>
      <c r="G14" s="355"/>
      <c r="H14" s="355"/>
      <c r="I14" s="355"/>
    </row>
    <row r="15" spans="1:11" ht="12.75">
      <c r="A15" s="29" t="s">
        <v>642</v>
      </c>
      <c r="B15" s="6" t="s">
        <v>1038</v>
      </c>
      <c r="C15" s="134"/>
      <c r="D15" s="135"/>
      <c r="E15" s="135"/>
      <c r="F15" s="135"/>
      <c r="G15" s="135"/>
      <c r="H15" s="135"/>
      <c r="I15" s="136"/>
      <c r="K15">
        <f>IF($G$5="DPL",IF(C15="",1,0),0)</f>
        <v>0</v>
      </c>
    </row>
    <row r="16" spans="1:11" ht="12.75">
      <c r="A16" s="29" t="s">
        <v>643</v>
      </c>
      <c r="B16" s="7" t="s">
        <v>1039</v>
      </c>
      <c r="C16" s="137"/>
      <c r="D16" s="138"/>
      <c r="E16" s="138"/>
      <c r="F16" s="138"/>
      <c r="G16" s="138"/>
      <c r="H16" s="138"/>
      <c r="I16" s="139"/>
      <c r="K16">
        <f>IF($G$5="DPL",IF(C16="",1,0),0)</f>
        <v>0</v>
      </c>
    </row>
    <row r="17" spans="1:11" ht="12.75">
      <c r="A17" s="29" t="s">
        <v>644</v>
      </c>
      <c r="B17" s="7" t="s">
        <v>1042</v>
      </c>
      <c r="C17" s="137"/>
      <c r="D17" s="138"/>
      <c r="E17" s="138"/>
      <c r="F17" s="138"/>
      <c r="G17" s="138"/>
      <c r="H17" s="138"/>
      <c r="I17" s="139"/>
      <c r="K17">
        <f>IF($G$5="DPL",IF(C17="",1,0),0)</f>
        <v>0</v>
      </c>
    </row>
    <row r="18" spans="1:9" ht="12.75">
      <c r="A18" s="29" t="s">
        <v>645</v>
      </c>
      <c r="B18" s="7" t="s">
        <v>873</v>
      </c>
      <c r="C18" s="137"/>
      <c r="D18" s="138"/>
      <c r="E18" s="138"/>
      <c r="F18" s="138"/>
      <c r="G18" s="138"/>
      <c r="H18" s="138"/>
      <c r="I18" s="139"/>
    </row>
    <row r="19" spans="1:11" ht="13.5" thickBot="1">
      <c r="A19" s="29" t="s">
        <v>646</v>
      </c>
      <c r="B19" s="8" t="s">
        <v>1044</v>
      </c>
      <c r="C19" s="128"/>
      <c r="D19" s="129"/>
      <c r="E19" s="129"/>
      <c r="F19" s="129"/>
      <c r="G19" s="129"/>
      <c r="H19" s="129"/>
      <c r="I19" s="130"/>
      <c r="K19">
        <f>IF($G$5="DPL",IF(C19="",1,0),0)</f>
        <v>0</v>
      </c>
    </row>
    <row r="20" ht="12.75">
      <c r="A20" s="32" t="s">
        <v>177</v>
      </c>
    </row>
    <row r="21" spans="1:2" s="5" customFormat="1" ht="13.5" thickBot="1">
      <c r="A21" s="93" t="s">
        <v>177</v>
      </c>
      <c r="B21" s="5" t="s">
        <v>875</v>
      </c>
    </row>
    <row r="22" spans="1:11" ht="12.75">
      <c r="A22" s="29" t="s">
        <v>649</v>
      </c>
      <c r="B22" s="6" t="s">
        <v>1038</v>
      </c>
      <c r="C22" s="134"/>
      <c r="D22" s="135"/>
      <c r="E22" s="135"/>
      <c r="F22" s="135"/>
      <c r="G22" s="135"/>
      <c r="H22" s="135"/>
      <c r="I22" s="136"/>
      <c r="K22">
        <f>IF(C22="",1,0)</f>
        <v>1</v>
      </c>
    </row>
    <row r="23" spans="1:11" ht="12.75">
      <c r="A23" s="29" t="s">
        <v>650</v>
      </c>
      <c r="B23" s="7" t="s">
        <v>1039</v>
      </c>
      <c r="C23" s="137"/>
      <c r="D23" s="138"/>
      <c r="E23" s="138"/>
      <c r="F23" s="138"/>
      <c r="G23" s="138"/>
      <c r="H23" s="138"/>
      <c r="I23" s="139"/>
      <c r="K23">
        <f>IF(C23="",1,0)</f>
        <v>1</v>
      </c>
    </row>
    <row r="24" spans="1:11" ht="12.75">
      <c r="A24" s="29" t="s">
        <v>651</v>
      </c>
      <c r="B24" s="7" t="s">
        <v>1042</v>
      </c>
      <c r="C24" s="137"/>
      <c r="D24" s="138"/>
      <c r="E24" s="138"/>
      <c r="F24" s="138"/>
      <c r="G24" s="138"/>
      <c r="H24" s="138"/>
      <c r="I24" s="139"/>
      <c r="K24">
        <f>IF(C24="",1,0)</f>
        <v>1</v>
      </c>
    </row>
    <row r="25" spans="1:9" ht="12.75">
      <c r="A25" s="29" t="s">
        <v>652</v>
      </c>
      <c r="B25" s="7" t="s">
        <v>873</v>
      </c>
      <c r="C25" s="137"/>
      <c r="D25" s="138"/>
      <c r="E25" s="138"/>
      <c r="F25" s="138"/>
      <c r="G25" s="138"/>
      <c r="H25" s="138"/>
      <c r="I25" s="139"/>
    </row>
    <row r="26" spans="1:11" ht="13.5" thickBot="1">
      <c r="A26" s="29" t="s">
        <v>653</v>
      </c>
      <c r="B26" s="8" t="s">
        <v>1044</v>
      </c>
      <c r="C26" s="128"/>
      <c r="D26" s="129"/>
      <c r="E26" s="129"/>
      <c r="F26" s="129"/>
      <c r="G26" s="129"/>
      <c r="H26" s="129"/>
      <c r="I26" s="130"/>
      <c r="K26">
        <f>IF(C26="",1,0)</f>
        <v>1</v>
      </c>
    </row>
    <row r="27" ht="12.75">
      <c r="A27" s="32" t="s">
        <v>177</v>
      </c>
    </row>
    <row r="28" spans="1:2" s="5" customFormat="1" ht="13.5" thickBot="1">
      <c r="A28" s="93" t="s">
        <v>177</v>
      </c>
      <c r="B28" s="5" t="s">
        <v>876</v>
      </c>
    </row>
    <row r="29" spans="1:11" ht="12.75">
      <c r="A29" s="29" t="s">
        <v>654</v>
      </c>
      <c r="B29" s="6" t="s">
        <v>1038</v>
      </c>
      <c r="C29" s="134"/>
      <c r="D29" s="135"/>
      <c r="E29" s="135"/>
      <c r="F29" s="135"/>
      <c r="G29" s="135"/>
      <c r="H29" s="135"/>
      <c r="I29" s="136"/>
      <c r="K29">
        <f>IF(C29="",1,0)</f>
        <v>1</v>
      </c>
    </row>
    <row r="30" spans="1:11" ht="12.75">
      <c r="A30" s="29" t="s">
        <v>655</v>
      </c>
      <c r="B30" s="7" t="s">
        <v>1039</v>
      </c>
      <c r="C30" s="137"/>
      <c r="D30" s="138"/>
      <c r="E30" s="138"/>
      <c r="F30" s="138"/>
      <c r="G30" s="138"/>
      <c r="H30" s="138"/>
      <c r="I30" s="139"/>
      <c r="K30">
        <f>IF(C30="",1,0)</f>
        <v>1</v>
      </c>
    </row>
    <row r="31" spans="1:11" ht="12.75">
      <c r="A31" s="29" t="s">
        <v>656</v>
      </c>
      <c r="B31" s="7" t="s">
        <v>1042</v>
      </c>
      <c r="C31" s="137"/>
      <c r="D31" s="138"/>
      <c r="E31" s="138"/>
      <c r="F31" s="138"/>
      <c r="G31" s="138"/>
      <c r="H31" s="138"/>
      <c r="I31" s="139"/>
      <c r="K31">
        <f>IF(C31="",1,0)</f>
        <v>1</v>
      </c>
    </row>
    <row r="32" spans="1:9" ht="12.75">
      <c r="A32" s="29" t="s">
        <v>657</v>
      </c>
      <c r="B32" s="7" t="s">
        <v>873</v>
      </c>
      <c r="C32" s="137"/>
      <c r="D32" s="138"/>
      <c r="E32" s="138"/>
      <c r="F32" s="138"/>
      <c r="G32" s="138"/>
      <c r="H32" s="138"/>
      <c r="I32" s="139"/>
    </row>
    <row r="33" spans="1:11" ht="13.5" thickBot="1">
      <c r="A33" s="29" t="s">
        <v>658</v>
      </c>
      <c r="B33" s="8" t="s">
        <v>1044</v>
      </c>
      <c r="C33" s="128"/>
      <c r="D33" s="129"/>
      <c r="E33" s="129"/>
      <c r="F33" s="129"/>
      <c r="G33" s="129"/>
      <c r="H33" s="129"/>
      <c r="I33" s="130"/>
      <c r="K33">
        <f>IF(C33="",1,0)</f>
        <v>1</v>
      </c>
    </row>
    <row r="34" ht="12.75">
      <c r="A34" s="32" t="s">
        <v>177</v>
      </c>
    </row>
    <row r="35" spans="1:9" s="5" customFormat="1" ht="25.5" customHeight="1" thickBot="1">
      <c r="A35" s="93" t="s">
        <v>177</v>
      </c>
      <c r="B35" s="356" t="s">
        <v>877</v>
      </c>
      <c r="C35" s="356"/>
      <c r="D35" s="356"/>
      <c r="E35" s="356"/>
      <c r="F35" s="356"/>
      <c r="G35" s="356"/>
      <c r="H35" s="356"/>
      <c r="I35" s="356"/>
    </row>
    <row r="36" spans="1:11" ht="12.75">
      <c r="A36" s="29" t="s">
        <v>659</v>
      </c>
      <c r="B36" s="354" t="s">
        <v>878</v>
      </c>
      <c r="C36" s="159"/>
      <c r="D36" s="159"/>
      <c r="E36" s="159"/>
      <c r="F36" s="159"/>
      <c r="G36" s="159"/>
      <c r="H36" s="192"/>
      <c r="I36" s="193"/>
      <c r="K36">
        <f>IF(I36="",1,0)</f>
        <v>1</v>
      </c>
    </row>
    <row r="37" spans="1:11" ht="12.75">
      <c r="A37" s="29" t="s">
        <v>662</v>
      </c>
      <c r="B37" s="144" t="s">
        <v>879</v>
      </c>
      <c r="C37" s="145"/>
      <c r="D37" s="145"/>
      <c r="E37" s="145"/>
      <c r="F37" s="145"/>
      <c r="G37" s="145"/>
      <c r="H37" s="196"/>
      <c r="I37" s="197"/>
      <c r="K37">
        <f>IF(I37="",1,0)</f>
        <v>1</v>
      </c>
    </row>
    <row r="38" spans="1:11" ht="12.75">
      <c r="A38" s="29" t="s">
        <v>663</v>
      </c>
      <c r="B38" s="144" t="s">
        <v>880</v>
      </c>
      <c r="C38" s="145"/>
      <c r="D38" s="145"/>
      <c r="E38" s="145"/>
      <c r="F38" s="145"/>
      <c r="G38" s="145"/>
      <c r="H38" s="196"/>
      <c r="I38" s="197"/>
      <c r="K38">
        <f>IF(I38="",1,0)</f>
        <v>1</v>
      </c>
    </row>
    <row r="39" spans="1:11" ht="13.5" thickBot="1">
      <c r="A39" s="29" t="s">
        <v>664</v>
      </c>
      <c r="B39" s="169" t="s">
        <v>881</v>
      </c>
      <c r="C39" s="157"/>
      <c r="D39" s="157"/>
      <c r="E39" s="157"/>
      <c r="F39" s="157"/>
      <c r="G39" s="157"/>
      <c r="H39" s="187"/>
      <c r="I39" s="188"/>
      <c r="K39">
        <f>IF(I39="",1,0)</f>
        <v>1</v>
      </c>
    </row>
    <row r="40" ht="12.75">
      <c r="A40" s="33" t="s">
        <v>177</v>
      </c>
    </row>
    <row r="41" spans="1:9" ht="13.5" thickBot="1">
      <c r="A41" s="175" t="s">
        <v>633</v>
      </c>
      <c r="B41" s="175"/>
      <c r="C41" s="175"/>
      <c r="D41" s="175"/>
      <c r="E41" s="175"/>
      <c r="F41" s="175"/>
      <c r="G41" s="175"/>
      <c r="H41" s="175"/>
      <c r="I41" s="175"/>
    </row>
    <row r="42" spans="1:11" ht="13.5" thickBot="1">
      <c r="A42" s="29" t="s">
        <v>665</v>
      </c>
      <c r="B42" s="165" t="s">
        <v>634</v>
      </c>
      <c r="C42" s="166"/>
      <c r="D42" s="166"/>
      <c r="E42" s="166"/>
      <c r="F42" s="166"/>
      <c r="G42" s="166"/>
      <c r="H42" s="166"/>
      <c r="I42" s="63"/>
      <c r="K42">
        <f>IF(I42="",1,0)</f>
        <v>1</v>
      </c>
    </row>
    <row r="43" spans="1:2" ht="13.5" thickBot="1">
      <c r="A43" s="33" t="s">
        <v>177</v>
      </c>
      <c r="B43" t="s">
        <v>635</v>
      </c>
    </row>
    <row r="44" spans="1:9" ht="12.75">
      <c r="A44" s="29" t="s">
        <v>666</v>
      </c>
      <c r="B44" s="176"/>
      <c r="C44" s="122"/>
      <c r="D44" s="122"/>
      <c r="E44" s="122"/>
      <c r="F44" s="122"/>
      <c r="G44" s="122"/>
      <c r="H44" s="122"/>
      <c r="I44" s="123"/>
    </row>
    <row r="45" spans="1:9" ht="12.75">
      <c r="A45" s="29" t="s">
        <v>667</v>
      </c>
      <c r="B45" s="297"/>
      <c r="C45" s="124"/>
      <c r="D45" s="124"/>
      <c r="E45" s="124"/>
      <c r="F45" s="124"/>
      <c r="G45" s="124"/>
      <c r="H45" s="124"/>
      <c r="I45" s="125"/>
    </row>
    <row r="46" spans="1:9" ht="12.75">
      <c r="A46" s="29" t="s">
        <v>668</v>
      </c>
      <c r="B46" s="297"/>
      <c r="C46" s="124"/>
      <c r="D46" s="124"/>
      <c r="E46" s="124"/>
      <c r="F46" s="124"/>
      <c r="G46" s="124"/>
      <c r="H46" s="124"/>
      <c r="I46" s="125"/>
    </row>
    <row r="47" spans="1:9" ht="12.75">
      <c r="A47" s="29" t="s">
        <v>669</v>
      </c>
      <c r="B47" s="297"/>
      <c r="C47" s="124"/>
      <c r="D47" s="124"/>
      <c r="E47" s="124"/>
      <c r="F47" s="124"/>
      <c r="G47" s="124"/>
      <c r="H47" s="124"/>
      <c r="I47" s="125"/>
    </row>
    <row r="48" spans="1:9" ht="27" customHeight="1" thickBot="1">
      <c r="A48" s="29" t="s">
        <v>670</v>
      </c>
      <c r="B48" s="156" t="s">
        <v>640</v>
      </c>
      <c r="C48" s="157"/>
      <c r="D48" s="309"/>
      <c r="E48" s="310"/>
      <c r="F48" s="310"/>
      <c r="G48" s="310"/>
      <c r="H48" s="310"/>
      <c r="I48" s="311"/>
    </row>
    <row r="49" spans="1:2" ht="13.5" thickBot="1">
      <c r="A49" s="33" t="s">
        <v>177</v>
      </c>
      <c r="B49" t="s">
        <v>641</v>
      </c>
    </row>
    <row r="50" spans="1:9" ht="12.75">
      <c r="A50" s="29" t="s">
        <v>671</v>
      </c>
      <c r="B50" s="176"/>
      <c r="C50" s="122"/>
      <c r="D50" s="122"/>
      <c r="E50" s="122"/>
      <c r="F50" s="122"/>
      <c r="G50" s="122"/>
      <c r="H50" s="122"/>
      <c r="I50" s="123"/>
    </row>
    <row r="51" spans="1:9" ht="12.75">
      <c r="A51" s="29" t="s">
        <v>672</v>
      </c>
      <c r="B51" s="297"/>
      <c r="C51" s="124"/>
      <c r="D51" s="124"/>
      <c r="E51" s="124"/>
      <c r="F51" s="124"/>
      <c r="G51" s="124"/>
      <c r="H51" s="124"/>
      <c r="I51" s="125"/>
    </row>
    <row r="52" spans="1:9" ht="12.75">
      <c r="A52" s="29" t="s">
        <v>675</v>
      </c>
      <c r="B52" s="297"/>
      <c r="C52" s="124"/>
      <c r="D52" s="124"/>
      <c r="E52" s="124"/>
      <c r="F52" s="124"/>
      <c r="G52" s="124"/>
      <c r="H52" s="124"/>
      <c r="I52" s="125"/>
    </row>
    <row r="53" spans="1:9" ht="12.75">
      <c r="A53" s="29" t="s">
        <v>676</v>
      </c>
      <c r="B53" s="297"/>
      <c r="C53" s="124"/>
      <c r="D53" s="124"/>
      <c r="E53" s="124"/>
      <c r="F53" s="124"/>
      <c r="G53" s="124"/>
      <c r="H53" s="124"/>
      <c r="I53" s="125"/>
    </row>
    <row r="54" spans="1:9" ht="27" customHeight="1" thickBot="1">
      <c r="A54" s="29" t="s">
        <v>677</v>
      </c>
      <c r="B54" s="156" t="s">
        <v>640</v>
      </c>
      <c r="C54" s="157"/>
      <c r="D54" s="309"/>
      <c r="E54" s="310"/>
      <c r="F54" s="310"/>
      <c r="G54" s="310"/>
      <c r="H54" s="310"/>
      <c r="I54" s="311"/>
    </row>
    <row r="55" ht="12.75">
      <c r="A55" s="33" t="s">
        <v>177</v>
      </c>
    </row>
    <row r="56" spans="1:9" ht="13.5" thickBot="1">
      <c r="A56" s="175" t="s">
        <v>647</v>
      </c>
      <c r="B56" s="175"/>
      <c r="C56" s="175"/>
      <c r="D56" s="175"/>
      <c r="E56" s="175"/>
      <c r="F56" s="175"/>
      <c r="G56" s="175"/>
      <c r="H56" s="175"/>
      <c r="I56" s="175"/>
    </row>
    <row r="57" spans="1:11" ht="13.5" thickBot="1">
      <c r="A57" s="29" t="s">
        <v>678</v>
      </c>
      <c r="B57" s="165" t="s">
        <v>648</v>
      </c>
      <c r="C57" s="166"/>
      <c r="D57" s="166"/>
      <c r="E57" s="166"/>
      <c r="F57" s="166"/>
      <c r="G57" s="166"/>
      <c r="H57" s="166"/>
      <c r="I57" s="63"/>
      <c r="K57">
        <f>IF(I57="",1,0)</f>
        <v>1</v>
      </c>
    </row>
    <row r="58" spans="1:2" ht="13.5" thickBot="1">
      <c r="A58" s="33" t="s">
        <v>177</v>
      </c>
      <c r="B58" t="s">
        <v>635</v>
      </c>
    </row>
    <row r="59" spans="1:9" ht="12.75">
      <c r="A59" s="29" t="s">
        <v>679</v>
      </c>
      <c r="B59" s="176"/>
      <c r="C59" s="122"/>
      <c r="D59" s="122"/>
      <c r="E59" s="122"/>
      <c r="F59" s="122"/>
      <c r="G59" s="122"/>
      <c r="H59" s="122"/>
      <c r="I59" s="123"/>
    </row>
    <row r="60" spans="1:9" ht="12.75">
      <c r="A60" s="29" t="s">
        <v>680</v>
      </c>
      <c r="B60" s="297"/>
      <c r="C60" s="124"/>
      <c r="D60" s="124"/>
      <c r="E60" s="124"/>
      <c r="F60" s="124"/>
      <c r="G60" s="124"/>
      <c r="H60" s="124"/>
      <c r="I60" s="125"/>
    </row>
    <row r="61" spans="1:9" ht="12.75">
      <c r="A61" s="29" t="s">
        <v>681</v>
      </c>
      <c r="B61" s="297"/>
      <c r="C61" s="124"/>
      <c r="D61" s="124"/>
      <c r="E61" s="124"/>
      <c r="F61" s="124"/>
      <c r="G61" s="124"/>
      <c r="H61" s="124"/>
      <c r="I61" s="125"/>
    </row>
    <row r="62" spans="1:9" ht="12.75">
      <c r="A62" s="29" t="s">
        <v>682</v>
      </c>
      <c r="B62" s="297"/>
      <c r="C62" s="124"/>
      <c r="D62" s="124"/>
      <c r="E62" s="124"/>
      <c r="F62" s="124"/>
      <c r="G62" s="124"/>
      <c r="H62" s="124"/>
      <c r="I62" s="125"/>
    </row>
    <row r="63" spans="1:9" ht="27" customHeight="1" thickBot="1">
      <c r="A63" s="29" t="s">
        <v>683</v>
      </c>
      <c r="B63" s="156" t="s">
        <v>640</v>
      </c>
      <c r="C63" s="157"/>
      <c r="D63" s="280"/>
      <c r="E63" s="280"/>
      <c r="F63" s="280"/>
      <c r="G63" s="280"/>
      <c r="H63" s="280"/>
      <c r="I63" s="282"/>
    </row>
    <row r="64" spans="1:2" ht="13.5" thickBot="1">
      <c r="A64" s="33" t="s">
        <v>177</v>
      </c>
      <c r="B64" t="s">
        <v>641</v>
      </c>
    </row>
    <row r="65" spans="1:9" ht="12.75">
      <c r="A65" s="29" t="s">
        <v>684</v>
      </c>
      <c r="B65" s="176"/>
      <c r="C65" s="122"/>
      <c r="D65" s="122"/>
      <c r="E65" s="122"/>
      <c r="F65" s="122"/>
      <c r="G65" s="122"/>
      <c r="H65" s="122"/>
      <c r="I65" s="123"/>
    </row>
    <row r="66" spans="1:9" ht="12.75">
      <c r="A66" s="29" t="s">
        <v>685</v>
      </c>
      <c r="B66" s="297"/>
      <c r="C66" s="124"/>
      <c r="D66" s="124"/>
      <c r="E66" s="124"/>
      <c r="F66" s="124"/>
      <c r="G66" s="124"/>
      <c r="H66" s="124"/>
      <c r="I66" s="125"/>
    </row>
    <row r="67" spans="1:9" ht="12.75">
      <c r="A67" s="29" t="s">
        <v>687</v>
      </c>
      <c r="B67" s="297"/>
      <c r="C67" s="124"/>
      <c r="D67" s="124"/>
      <c r="E67" s="124"/>
      <c r="F67" s="124"/>
      <c r="G67" s="124"/>
      <c r="H67" s="124"/>
      <c r="I67" s="125"/>
    </row>
    <row r="68" spans="1:9" ht="12.75">
      <c r="A68" s="29" t="s">
        <v>688</v>
      </c>
      <c r="B68" s="297"/>
      <c r="C68" s="124"/>
      <c r="D68" s="124"/>
      <c r="E68" s="124"/>
      <c r="F68" s="124"/>
      <c r="G68" s="124"/>
      <c r="H68" s="124"/>
      <c r="I68" s="125"/>
    </row>
    <row r="69" spans="1:9" ht="27" customHeight="1" thickBot="1">
      <c r="A69" s="29" t="s">
        <v>689</v>
      </c>
      <c r="B69" s="156" t="s">
        <v>640</v>
      </c>
      <c r="C69" s="157"/>
      <c r="D69" s="280"/>
      <c r="E69" s="280"/>
      <c r="F69" s="280"/>
      <c r="G69" s="280"/>
      <c r="H69" s="280"/>
      <c r="I69" s="282"/>
    </row>
    <row r="70" ht="12.75">
      <c r="A70" s="33" t="s">
        <v>177</v>
      </c>
    </row>
    <row r="71" spans="1:9" ht="13.5" thickBot="1">
      <c r="A71" s="175" t="s">
        <v>660</v>
      </c>
      <c r="B71" s="175"/>
      <c r="C71" s="175"/>
      <c r="D71" s="175"/>
      <c r="E71" s="175"/>
      <c r="F71" s="175"/>
      <c r="G71" s="175"/>
      <c r="H71" s="175"/>
      <c r="I71" s="175"/>
    </row>
    <row r="72" spans="1:11" ht="13.5" thickBot="1">
      <c r="A72" s="29" t="s">
        <v>690</v>
      </c>
      <c r="B72" s="165" t="s">
        <v>661</v>
      </c>
      <c r="C72" s="166"/>
      <c r="D72" s="166"/>
      <c r="E72" s="166"/>
      <c r="F72" s="166"/>
      <c r="G72" s="166"/>
      <c r="H72" s="166"/>
      <c r="I72" s="63"/>
      <c r="K72">
        <f>IF(I72="",1,0)</f>
        <v>1</v>
      </c>
    </row>
    <row r="73" spans="1:2" ht="13.5" thickBot="1">
      <c r="A73" s="33" t="s">
        <v>177</v>
      </c>
      <c r="B73" t="s">
        <v>635</v>
      </c>
    </row>
    <row r="74" spans="1:9" ht="12.75">
      <c r="A74" s="29" t="s">
        <v>691</v>
      </c>
      <c r="B74" s="349"/>
      <c r="C74" s="350"/>
      <c r="D74" s="350"/>
      <c r="E74" s="350"/>
      <c r="F74" s="350"/>
      <c r="G74" s="350"/>
      <c r="H74" s="350"/>
      <c r="I74" s="351"/>
    </row>
    <row r="75" spans="1:9" ht="12.75">
      <c r="A75" s="29" t="s">
        <v>692</v>
      </c>
      <c r="B75" s="352"/>
      <c r="C75" s="302"/>
      <c r="D75" s="302"/>
      <c r="E75" s="302"/>
      <c r="F75" s="302"/>
      <c r="G75" s="302"/>
      <c r="H75" s="302"/>
      <c r="I75" s="303"/>
    </row>
    <row r="76" spans="1:9" ht="12.75">
      <c r="A76" s="29" t="s">
        <v>693</v>
      </c>
      <c r="B76" s="352"/>
      <c r="C76" s="302"/>
      <c r="D76" s="302"/>
      <c r="E76" s="302"/>
      <c r="F76" s="302"/>
      <c r="G76" s="302"/>
      <c r="H76" s="302"/>
      <c r="I76" s="303"/>
    </row>
    <row r="77" spans="1:9" ht="12.75">
      <c r="A77" s="29" t="s">
        <v>694</v>
      </c>
      <c r="B77" s="352"/>
      <c r="C77" s="302"/>
      <c r="D77" s="302"/>
      <c r="E77" s="302"/>
      <c r="F77" s="302"/>
      <c r="G77" s="302"/>
      <c r="H77" s="302"/>
      <c r="I77" s="303"/>
    </row>
    <row r="78" spans="1:9" ht="27" customHeight="1" thickBot="1">
      <c r="A78" s="29" t="s">
        <v>695</v>
      </c>
      <c r="B78" s="156" t="s">
        <v>640</v>
      </c>
      <c r="C78" s="157"/>
      <c r="D78" s="280"/>
      <c r="E78" s="280"/>
      <c r="F78" s="280"/>
      <c r="G78" s="280"/>
      <c r="H78" s="280"/>
      <c r="I78" s="282"/>
    </row>
    <row r="79" spans="1:2" ht="13.5" thickBot="1">
      <c r="A79" s="33" t="s">
        <v>177</v>
      </c>
      <c r="B79" t="s">
        <v>641</v>
      </c>
    </row>
    <row r="80" spans="1:9" ht="12.75">
      <c r="A80" s="29" t="s">
        <v>696</v>
      </c>
      <c r="B80" s="349"/>
      <c r="C80" s="350"/>
      <c r="D80" s="350"/>
      <c r="E80" s="350"/>
      <c r="F80" s="350"/>
      <c r="G80" s="350"/>
      <c r="H80" s="350"/>
      <c r="I80" s="351"/>
    </row>
    <row r="81" spans="1:9" ht="12.75">
      <c r="A81" s="29" t="s">
        <v>697</v>
      </c>
      <c r="B81" s="352"/>
      <c r="C81" s="302"/>
      <c r="D81" s="302"/>
      <c r="E81" s="302"/>
      <c r="F81" s="302"/>
      <c r="G81" s="302"/>
      <c r="H81" s="302"/>
      <c r="I81" s="303"/>
    </row>
    <row r="82" spans="1:9" ht="12.75">
      <c r="A82" s="29" t="s">
        <v>701</v>
      </c>
      <c r="B82" s="352"/>
      <c r="C82" s="302"/>
      <c r="D82" s="302"/>
      <c r="E82" s="302"/>
      <c r="F82" s="302"/>
      <c r="G82" s="302"/>
      <c r="H82" s="302"/>
      <c r="I82" s="303"/>
    </row>
    <row r="83" spans="1:9" ht="12.75">
      <c r="A83" s="29" t="s">
        <v>702</v>
      </c>
      <c r="B83" s="352"/>
      <c r="C83" s="302"/>
      <c r="D83" s="302"/>
      <c r="E83" s="302"/>
      <c r="F83" s="302"/>
      <c r="G83" s="302"/>
      <c r="H83" s="302"/>
      <c r="I83" s="303"/>
    </row>
    <row r="84" spans="1:9" ht="27" customHeight="1" thickBot="1">
      <c r="A84" s="29" t="s">
        <v>703</v>
      </c>
      <c r="B84" s="156" t="s">
        <v>640</v>
      </c>
      <c r="C84" s="157"/>
      <c r="D84" s="280"/>
      <c r="E84" s="280"/>
      <c r="F84" s="280"/>
      <c r="G84" s="280"/>
      <c r="H84" s="280"/>
      <c r="I84" s="282"/>
    </row>
    <row r="85" ht="12.75">
      <c r="A85" s="33" t="s">
        <v>177</v>
      </c>
    </row>
    <row r="86" spans="1:9" ht="13.5" thickBot="1">
      <c r="A86" s="175" t="s">
        <v>673</v>
      </c>
      <c r="B86" s="175"/>
      <c r="C86" s="175"/>
      <c r="D86" s="175"/>
      <c r="E86" s="175"/>
      <c r="F86" s="175"/>
      <c r="G86" s="175"/>
      <c r="H86" s="175"/>
      <c r="I86" s="175"/>
    </row>
    <row r="87" spans="1:11" ht="13.5" thickBot="1">
      <c r="A87" s="29" t="s">
        <v>704</v>
      </c>
      <c r="B87" s="165" t="s">
        <v>674</v>
      </c>
      <c r="C87" s="166"/>
      <c r="D87" s="166"/>
      <c r="E87" s="166"/>
      <c r="F87" s="166"/>
      <c r="G87" s="166"/>
      <c r="H87" s="166"/>
      <c r="I87" s="63"/>
      <c r="K87">
        <f>IF(I87="",1,0)</f>
        <v>1</v>
      </c>
    </row>
    <row r="88" spans="1:2" ht="13.5" thickBot="1">
      <c r="A88" s="33" t="s">
        <v>177</v>
      </c>
      <c r="B88" t="s">
        <v>635</v>
      </c>
    </row>
    <row r="89" spans="1:9" ht="12.75">
      <c r="A89" s="29" t="s">
        <v>705</v>
      </c>
      <c r="B89" s="349"/>
      <c r="C89" s="350"/>
      <c r="D89" s="350"/>
      <c r="E89" s="350"/>
      <c r="F89" s="350"/>
      <c r="G89" s="350"/>
      <c r="H89" s="350"/>
      <c r="I89" s="351"/>
    </row>
    <row r="90" spans="1:9" ht="12.75">
      <c r="A90" s="29" t="s">
        <v>706</v>
      </c>
      <c r="B90" s="352"/>
      <c r="C90" s="302"/>
      <c r="D90" s="302"/>
      <c r="E90" s="302"/>
      <c r="F90" s="302"/>
      <c r="G90" s="302"/>
      <c r="H90" s="302"/>
      <c r="I90" s="303"/>
    </row>
    <row r="91" spans="1:9" ht="12.75">
      <c r="A91" s="29" t="s">
        <v>707</v>
      </c>
      <c r="B91" s="352"/>
      <c r="C91" s="302"/>
      <c r="D91" s="302"/>
      <c r="E91" s="302"/>
      <c r="F91" s="302"/>
      <c r="G91" s="302"/>
      <c r="H91" s="302"/>
      <c r="I91" s="303"/>
    </row>
    <row r="92" spans="1:9" ht="12.75">
      <c r="A92" s="29" t="s">
        <v>708</v>
      </c>
      <c r="B92" s="352"/>
      <c r="C92" s="302"/>
      <c r="D92" s="302"/>
      <c r="E92" s="302"/>
      <c r="F92" s="302"/>
      <c r="G92" s="302"/>
      <c r="H92" s="302"/>
      <c r="I92" s="303"/>
    </row>
    <row r="93" spans="1:9" ht="27" customHeight="1" thickBot="1">
      <c r="A93" s="29" t="s">
        <v>709</v>
      </c>
      <c r="B93" s="156" t="s">
        <v>640</v>
      </c>
      <c r="C93" s="157"/>
      <c r="D93" s="280"/>
      <c r="E93" s="280"/>
      <c r="F93" s="280"/>
      <c r="G93" s="280"/>
      <c r="H93" s="280"/>
      <c r="I93" s="282"/>
    </row>
    <row r="94" spans="1:2" ht="13.5" thickBot="1">
      <c r="A94" s="33" t="s">
        <v>177</v>
      </c>
      <c r="B94" t="s">
        <v>641</v>
      </c>
    </row>
    <row r="95" spans="1:9" ht="12.75">
      <c r="A95" s="29" t="s">
        <v>710</v>
      </c>
      <c r="B95" s="349"/>
      <c r="C95" s="350"/>
      <c r="D95" s="350"/>
      <c r="E95" s="350"/>
      <c r="F95" s="350"/>
      <c r="G95" s="350"/>
      <c r="H95" s="350"/>
      <c r="I95" s="351"/>
    </row>
    <row r="96" spans="1:9" ht="12.75">
      <c r="A96" s="29" t="s">
        <v>711</v>
      </c>
      <c r="B96" s="352"/>
      <c r="C96" s="302"/>
      <c r="D96" s="302"/>
      <c r="E96" s="302"/>
      <c r="F96" s="302"/>
      <c r="G96" s="302"/>
      <c r="H96" s="302"/>
      <c r="I96" s="303"/>
    </row>
    <row r="97" spans="1:9" ht="12.75">
      <c r="A97" s="29" t="s">
        <v>714</v>
      </c>
      <c r="B97" s="352"/>
      <c r="C97" s="302"/>
      <c r="D97" s="302"/>
      <c r="E97" s="302"/>
      <c r="F97" s="302"/>
      <c r="G97" s="302"/>
      <c r="H97" s="302"/>
      <c r="I97" s="303"/>
    </row>
    <row r="98" spans="1:9" ht="12.75">
      <c r="A98" s="29" t="s">
        <v>715</v>
      </c>
      <c r="B98" s="352"/>
      <c r="C98" s="302"/>
      <c r="D98" s="302"/>
      <c r="E98" s="302"/>
      <c r="F98" s="302"/>
      <c r="G98" s="302"/>
      <c r="H98" s="302"/>
      <c r="I98" s="303"/>
    </row>
    <row r="99" spans="1:9" ht="27" customHeight="1" thickBot="1">
      <c r="A99" s="29" t="s">
        <v>716</v>
      </c>
      <c r="B99" s="156" t="s">
        <v>640</v>
      </c>
      <c r="C99" s="157"/>
      <c r="D99" s="280"/>
      <c r="E99" s="280"/>
      <c r="F99" s="280"/>
      <c r="G99" s="280"/>
      <c r="H99" s="280"/>
      <c r="I99" s="282"/>
    </row>
    <row r="100" ht="12.75">
      <c r="A100" s="33" t="s">
        <v>177</v>
      </c>
    </row>
    <row r="101" spans="1:9" ht="13.5" thickBot="1">
      <c r="A101" s="175" t="s">
        <v>686</v>
      </c>
      <c r="B101" s="175"/>
      <c r="C101" s="175"/>
      <c r="D101" s="175"/>
      <c r="E101" s="175"/>
      <c r="F101" s="175"/>
      <c r="G101" s="175"/>
      <c r="H101" s="175"/>
      <c r="I101" s="175"/>
    </row>
    <row r="102" spans="1:11" ht="13.5" thickBot="1">
      <c r="A102" s="29" t="s">
        <v>717</v>
      </c>
      <c r="B102" s="165" t="s">
        <v>698</v>
      </c>
      <c r="C102" s="166"/>
      <c r="D102" s="166"/>
      <c r="E102" s="166"/>
      <c r="F102" s="166"/>
      <c r="G102" s="166"/>
      <c r="H102" s="166"/>
      <c r="I102" s="63"/>
      <c r="K102">
        <f>IF(I102="",1,0)</f>
        <v>1</v>
      </c>
    </row>
    <row r="103" spans="1:2" ht="13.5" thickBot="1">
      <c r="A103" s="33" t="s">
        <v>177</v>
      </c>
      <c r="B103" t="s">
        <v>635</v>
      </c>
    </row>
    <row r="104" spans="1:9" ht="12.75">
      <c r="A104" s="29" t="s">
        <v>718</v>
      </c>
      <c r="B104" s="349"/>
      <c r="C104" s="350"/>
      <c r="D104" s="350"/>
      <c r="E104" s="350"/>
      <c r="F104" s="350"/>
      <c r="G104" s="350"/>
      <c r="H104" s="350"/>
      <c r="I104" s="351"/>
    </row>
    <row r="105" spans="1:9" ht="12.75">
      <c r="A105" s="29" t="s">
        <v>719</v>
      </c>
      <c r="B105" s="352"/>
      <c r="C105" s="302"/>
      <c r="D105" s="302"/>
      <c r="E105" s="302"/>
      <c r="F105" s="302"/>
      <c r="G105" s="302"/>
      <c r="H105" s="302"/>
      <c r="I105" s="303"/>
    </row>
    <row r="106" spans="1:9" ht="12.75">
      <c r="A106" s="29" t="s">
        <v>720</v>
      </c>
      <c r="B106" s="352"/>
      <c r="C106" s="302"/>
      <c r="D106" s="302"/>
      <c r="E106" s="302"/>
      <c r="F106" s="302"/>
      <c r="G106" s="302"/>
      <c r="H106" s="302"/>
      <c r="I106" s="303"/>
    </row>
    <row r="107" spans="1:9" ht="12.75">
      <c r="A107" s="29" t="s">
        <v>721</v>
      </c>
      <c r="B107" s="352"/>
      <c r="C107" s="302"/>
      <c r="D107" s="302"/>
      <c r="E107" s="302"/>
      <c r="F107" s="302"/>
      <c r="G107" s="302"/>
      <c r="H107" s="302"/>
      <c r="I107" s="303"/>
    </row>
    <row r="108" spans="1:9" ht="27" customHeight="1" thickBot="1">
      <c r="A108" s="29" t="s">
        <v>722</v>
      </c>
      <c r="B108" s="156" t="s">
        <v>640</v>
      </c>
      <c r="C108" s="157"/>
      <c r="D108" s="309"/>
      <c r="E108" s="310"/>
      <c r="F108" s="310"/>
      <c r="G108" s="310"/>
      <c r="H108" s="310"/>
      <c r="I108" s="311"/>
    </row>
    <row r="109" spans="1:2" ht="13.5" thickBot="1">
      <c r="A109" s="33" t="s">
        <v>177</v>
      </c>
      <c r="B109" t="s">
        <v>641</v>
      </c>
    </row>
    <row r="110" spans="1:9" ht="25.5" customHeight="1">
      <c r="A110" s="29" t="s">
        <v>723</v>
      </c>
      <c r="B110" s="339"/>
      <c r="C110" s="340"/>
      <c r="D110" s="340"/>
      <c r="E110" s="340"/>
      <c r="F110" s="340"/>
      <c r="G110" s="340"/>
      <c r="H110" s="340"/>
      <c r="I110" s="347"/>
    </row>
    <row r="111" spans="1:9" ht="25.5" customHeight="1">
      <c r="A111" s="29" t="s">
        <v>724</v>
      </c>
      <c r="B111" s="213"/>
      <c r="C111" s="214"/>
      <c r="D111" s="214"/>
      <c r="E111" s="214"/>
      <c r="F111" s="214"/>
      <c r="G111" s="214"/>
      <c r="H111" s="214"/>
      <c r="I111" s="348"/>
    </row>
    <row r="112" spans="1:9" ht="25.5" customHeight="1">
      <c r="A112" s="29" t="s">
        <v>727</v>
      </c>
      <c r="B112" s="213"/>
      <c r="C112" s="214"/>
      <c r="D112" s="214"/>
      <c r="E112" s="214"/>
      <c r="F112" s="214"/>
      <c r="G112" s="214"/>
      <c r="H112" s="214"/>
      <c r="I112" s="348"/>
    </row>
    <row r="113" spans="1:9" ht="25.5" customHeight="1">
      <c r="A113" s="29" t="s">
        <v>728</v>
      </c>
      <c r="B113" s="213"/>
      <c r="C113" s="214"/>
      <c r="D113" s="214"/>
      <c r="E113" s="214"/>
      <c r="F113" s="214"/>
      <c r="G113" s="214"/>
      <c r="H113" s="214"/>
      <c r="I113" s="348"/>
    </row>
    <row r="114" spans="1:9" ht="27" customHeight="1" thickBot="1">
      <c r="A114" s="29" t="s">
        <v>729</v>
      </c>
      <c r="B114" s="156" t="s">
        <v>640</v>
      </c>
      <c r="C114" s="157"/>
      <c r="D114" s="309"/>
      <c r="E114" s="310"/>
      <c r="F114" s="310"/>
      <c r="G114" s="310"/>
      <c r="H114" s="310"/>
      <c r="I114" s="311"/>
    </row>
    <row r="115" ht="12.75">
      <c r="A115" s="33" t="s">
        <v>177</v>
      </c>
    </row>
    <row r="116" spans="1:9" ht="13.5" thickBot="1">
      <c r="A116" s="175" t="s">
        <v>699</v>
      </c>
      <c r="B116" s="175"/>
      <c r="C116" s="175"/>
      <c r="D116" s="175"/>
      <c r="E116" s="175"/>
      <c r="F116" s="175"/>
      <c r="G116" s="175"/>
      <c r="H116" s="175"/>
      <c r="I116" s="175"/>
    </row>
    <row r="117" spans="1:11" ht="13.5" thickBot="1">
      <c r="A117" s="29" t="s">
        <v>730</v>
      </c>
      <c r="B117" s="165" t="s">
        <v>700</v>
      </c>
      <c r="C117" s="166"/>
      <c r="D117" s="166"/>
      <c r="E117" s="166"/>
      <c r="F117" s="166"/>
      <c r="G117" s="166"/>
      <c r="H117" s="166"/>
      <c r="I117" s="63"/>
      <c r="K117">
        <f>IF(I117="",1,0)</f>
        <v>1</v>
      </c>
    </row>
    <row r="118" spans="1:2" ht="13.5" thickBot="1">
      <c r="A118" s="33" t="s">
        <v>177</v>
      </c>
      <c r="B118" t="s">
        <v>635</v>
      </c>
    </row>
    <row r="119" spans="1:9" ht="25.5" customHeight="1">
      <c r="A119" s="29" t="s">
        <v>731</v>
      </c>
      <c r="B119" s="339"/>
      <c r="C119" s="340"/>
      <c r="D119" s="340"/>
      <c r="E119" s="340"/>
      <c r="F119" s="340"/>
      <c r="G119" s="340"/>
      <c r="H119" s="340"/>
      <c r="I119" s="347"/>
    </row>
    <row r="120" spans="1:9" ht="25.5" customHeight="1">
      <c r="A120" s="29" t="s">
        <v>732</v>
      </c>
      <c r="B120" s="213"/>
      <c r="C120" s="214"/>
      <c r="D120" s="214"/>
      <c r="E120" s="214"/>
      <c r="F120" s="214"/>
      <c r="G120" s="214"/>
      <c r="H120" s="214"/>
      <c r="I120" s="348"/>
    </row>
    <row r="121" spans="1:9" ht="25.5" customHeight="1">
      <c r="A121" s="29" t="s">
        <v>733</v>
      </c>
      <c r="B121" s="213"/>
      <c r="C121" s="214"/>
      <c r="D121" s="214"/>
      <c r="E121" s="214"/>
      <c r="F121" s="214"/>
      <c r="G121" s="214"/>
      <c r="H121" s="214"/>
      <c r="I121" s="348"/>
    </row>
    <row r="122" spans="1:9" ht="25.5" customHeight="1">
      <c r="A122" s="29" t="s">
        <v>734</v>
      </c>
      <c r="B122" s="213"/>
      <c r="C122" s="214"/>
      <c r="D122" s="214"/>
      <c r="E122" s="214"/>
      <c r="F122" s="214"/>
      <c r="G122" s="214"/>
      <c r="H122" s="214"/>
      <c r="I122" s="348"/>
    </row>
    <row r="123" spans="1:9" ht="27" customHeight="1" thickBot="1">
      <c r="A123" s="29" t="s">
        <v>735</v>
      </c>
      <c r="B123" s="156" t="s">
        <v>640</v>
      </c>
      <c r="C123" s="157"/>
      <c r="D123" s="280"/>
      <c r="E123" s="280"/>
      <c r="F123" s="280"/>
      <c r="G123" s="280"/>
      <c r="H123" s="280"/>
      <c r="I123" s="282"/>
    </row>
    <row r="124" spans="1:2" ht="13.5" thickBot="1">
      <c r="A124" s="33" t="s">
        <v>177</v>
      </c>
      <c r="B124" t="s">
        <v>641</v>
      </c>
    </row>
    <row r="125" spans="1:9" ht="25.5" customHeight="1">
      <c r="A125" s="29" t="s">
        <v>736</v>
      </c>
      <c r="B125" s="339"/>
      <c r="C125" s="340"/>
      <c r="D125" s="340"/>
      <c r="E125" s="340"/>
      <c r="F125" s="340"/>
      <c r="G125" s="340"/>
      <c r="H125" s="340"/>
      <c r="I125" s="347"/>
    </row>
    <row r="126" spans="1:9" ht="25.5" customHeight="1">
      <c r="A126" s="29" t="s">
        <v>737</v>
      </c>
      <c r="B126" s="213"/>
      <c r="C126" s="214"/>
      <c r="D126" s="214"/>
      <c r="E126" s="214"/>
      <c r="F126" s="214"/>
      <c r="G126" s="214"/>
      <c r="H126" s="214"/>
      <c r="I126" s="348"/>
    </row>
    <row r="127" spans="1:9" ht="25.5" customHeight="1">
      <c r="A127" s="29" t="s">
        <v>740</v>
      </c>
      <c r="B127" s="213"/>
      <c r="C127" s="214"/>
      <c r="D127" s="214"/>
      <c r="E127" s="214"/>
      <c r="F127" s="214"/>
      <c r="G127" s="214"/>
      <c r="H127" s="214"/>
      <c r="I127" s="348"/>
    </row>
    <row r="128" spans="1:9" ht="25.5" customHeight="1">
      <c r="A128" s="29" t="s">
        <v>741</v>
      </c>
      <c r="B128" s="213"/>
      <c r="C128" s="214"/>
      <c r="D128" s="214"/>
      <c r="E128" s="214"/>
      <c r="F128" s="214"/>
      <c r="G128" s="214"/>
      <c r="H128" s="214"/>
      <c r="I128" s="348"/>
    </row>
    <row r="129" spans="1:9" ht="27" customHeight="1" thickBot="1">
      <c r="A129" s="29" t="s">
        <v>742</v>
      </c>
      <c r="B129" s="156" t="s">
        <v>640</v>
      </c>
      <c r="C129" s="157"/>
      <c r="D129" s="280"/>
      <c r="E129" s="280"/>
      <c r="F129" s="280"/>
      <c r="G129" s="280"/>
      <c r="H129" s="280"/>
      <c r="I129" s="282"/>
    </row>
    <row r="130" ht="12.75">
      <c r="A130" s="33" t="s">
        <v>177</v>
      </c>
    </row>
    <row r="131" spans="1:9" ht="13.5" thickBot="1">
      <c r="A131" s="175" t="s">
        <v>712</v>
      </c>
      <c r="B131" s="175"/>
      <c r="C131" s="175"/>
      <c r="D131" s="175"/>
      <c r="E131" s="175"/>
      <c r="F131" s="175"/>
      <c r="G131" s="175"/>
      <c r="H131" s="175"/>
      <c r="I131" s="175"/>
    </row>
    <row r="132" spans="1:11" ht="13.5" thickBot="1">
      <c r="A132" s="29" t="s">
        <v>743</v>
      </c>
      <c r="B132" s="165" t="s">
        <v>713</v>
      </c>
      <c r="C132" s="166"/>
      <c r="D132" s="166"/>
      <c r="E132" s="166"/>
      <c r="F132" s="166"/>
      <c r="G132" s="166"/>
      <c r="H132" s="166"/>
      <c r="I132" s="63"/>
      <c r="K132">
        <f>IF(I132="",1,0)</f>
        <v>1</v>
      </c>
    </row>
    <row r="133" spans="1:2" ht="13.5" thickBot="1">
      <c r="A133" s="33" t="s">
        <v>177</v>
      </c>
      <c r="B133" t="s">
        <v>635</v>
      </c>
    </row>
    <row r="134" spans="1:9" ht="12.75">
      <c r="A134" s="29" t="s">
        <v>744</v>
      </c>
      <c r="B134" s="349"/>
      <c r="C134" s="350"/>
      <c r="D134" s="350"/>
      <c r="E134" s="350"/>
      <c r="F134" s="350"/>
      <c r="G134" s="350"/>
      <c r="H134" s="350"/>
      <c r="I134" s="351"/>
    </row>
    <row r="135" spans="1:9" ht="12.75">
      <c r="A135" s="29" t="s">
        <v>745</v>
      </c>
      <c r="B135" s="352"/>
      <c r="C135" s="302"/>
      <c r="D135" s="302"/>
      <c r="E135" s="302"/>
      <c r="F135" s="302"/>
      <c r="G135" s="302"/>
      <c r="H135" s="302"/>
      <c r="I135" s="303"/>
    </row>
    <row r="136" spans="1:9" ht="12.75">
      <c r="A136" s="29" t="s">
        <v>746</v>
      </c>
      <c r="B136" s="352"/>
      <c r="C136" s="302"/>
      <c r="D136" s="302"/>
      <c r="E136" s="302"/>
      <c r="F136" s="302"/>
      <c r="G136" s="302"/>
      <c r="H136" s="302"/>
      <c r="I136" s="303"/>
    </row>
    <row r="137" spans="1:9" ht="12.75">
      <c r="A137" s="29" t="s">
        <v>747</v>
      </c>
      <c r="B137" s="352"/>
      <c r="C137" s="302"/>
      <c r="D137" s="302"/>
      <c r="E137" s="302"/>
      <c r="F137" s="302"/>
      <c r="G137" s="302"/>
      <c r="H137" s="302"/>
      <c r="I137" s="303"/>
    </row>
    <row r="138" spans="1:9" ht="27" customHeight="1" thickBot="1">
      <c r="A138" s="29" t="s">
        <v>748</v>
      </c>
      <c r="B138" s="156" t="s">
        <v>640</v>
      </c>
      <c r="C138" s="157"/>
      <c r="D138" s="280"/>
      <c r="E138" s="280"/>
      <c r="F138" s="280"/>
      <c r="G138" s="280"/>
      <c r="H138" s="280"/>
      <c r="I138" s="282"/>
    </row>
    <row r="139" spans="1:2" ht="13.5" thickBot="1">
      <c r="A139" s="33" t="s">
        <v>177</v>
      </c>
      <c r="B139" t="s">
        <v>641</v>
      </c>
    </row>
    <row r="140" spans="1:9" ht="12.75">
      <c r="A140" s="29" t="s">
        <v>749</v>
      </c>
      <c r="B140" s="349"/>
      <c r="C140" s="350"/>
      <c r="D140" s="350"/>
      <c r="E140" s="350"/>
      <c r="F140" s="350"/>
      <c r="G140" s="350"/>
      <c r="H140" s="350"/>
      <c r="I140" s="351"/>
    </row>
    <row r="141" spans="1:9" ht="12.75">
      <c r="A141" s="29" t="s">
        <v>750</v>
      </c>
      <c r="B141" s="352"/>
      <c r="C141" s="302"/>
      <c r="D141" s="302"/>
      <c r="E141" s="302"/>
      <c r="F141" s="302"/>
      <c r="G141" s="302"/>
      <c r="H141" s="302"/>
      <c r="I141" s="303"/>
    </row>
    <row r="142" spans="1:9" ht="12.75">
      <c r="A142" s="29" t="s">
        <v>753</v>
      </c>
      <c r="B142" s="352"/>
      <c r="C142" s="302"/>
      <c r="D142" s="302"/>
      <c r="E142" s="302"/>
      <c r="F142" s="302"/>
      <c r="G142" s="302"/>
      <c r="H142" s="302"/>
      <c r="I142" s="303"/>
    </row>
    <row r="143" spans="1:9" ht="12.75">
      <c r="A143" s="29" t="s">
        <v>754</v>
      </c>
      <c r="B143" s="352"/>
      <c r="C143" s="302"/>
      <c r="D143" s="302"/>
      <c r="E143" s="302"/>
      <c r="F143" s="302"/>
      <c r="G143" s="302"/>
      <c r="H143" s="302"/>
      <c r="I143" s="303"/>
    </row>
    <row r="144" spans="1:9" ht="27" customHeight="1" thickBot="1">
      <c r="A144" s="29" t="s">
        <v>755</v>
      </c>
      <c r="B144" s="156" t="s">
        <v>640</v>
      </c>
      <c r="C144" s="157"/>
      <c r="D144" s="280"/>
      <c r="E144" s="280"/>
      <c r="F144" s="280"/>
      <c r="G144" s="280"/>
      <c r="H144" s="280"/>
      <c r="I144" s="282"/>
    </row>
    <row r="145" ht="12.75">
      <c r="A145" s="33" t="s">
        <v>177</v>
      </c>
    </row>
    <row r="146" spans="1:9" ht="13.5" thickBot="1">
      <c r="A146" s="175" t="s">
        <v>725</v>
      </c>
      <c r="B146" s="175"/>
      <c r="C146" s="175"/>
      <c r="D146" s="175"/>
      <c r="E146" s="175"/>
      <c r="F146" s="175"/>
      <c r="G146" s="175"/>
      <c r="H146" s="175"/>
      <c r="I146" s="175"/>
    </row>
    <row r="147" spans="1:11" ht="13.5" thickBot="1">
      <c r="A147" s="29" t="s">
        <v>756</v>
      </c>
      <c r="B147" s="165" t="s">
        <v>726</v>
      </c>
      <c r="C147" s="166"/>
      <c r="D147" s="166"/>
      <c r="E147" s="166"/>
      <c r="F147" s="166"/>
      <c r="G147" s="166"/>
      <c r="H147" s="166"/>
      <c r="I147" s="63"/>
      <c r="K147">
        <f>IF(I147="",1,0)</f>
        <v>1</v>
      </c>
    </row>
    <row r="148" spans="1:2" ht="13.5" thickBot="1">
      <c r="A148" s="33" t="s">
        <v>177</v>
      </c>
      <c r="B148" t="s">
        <v>635</v>
      </c>
    </row>
    <row r="149" spans="1:9" ht="25.5" customHeight="1">
      <c r="A149" s="29" t="s">
        <v>757</v>
      </c>
      <c r="B149" s="339"/>
      <c r="C149" s="340"/>
      <c r="D149" s="340"/>
      <c r="E149" s="340"/>
      <c r="F149" s="340"/>
      <c r="G149" s="340"/>
      <c r="H149" s="340"/>
      <c r="I149" s="347"/>
    </row>
    <row r="150" spans="1:9" ht="25.5" customHeight="1">
      <c r="A150" s="29" t="s">
        <v>758</v>
      </c>
      <c r="B150" s="213"/>
      <c r="C150" s="214"/>
      <c r="D150" s="214"/>
      <c r="E150" s="214"/>
      <c r="F150" s="214"/>
      <c r="G150" s="214"/>
      <c r="H150" s="214"/>
      <c r="I150" s="348"/>
    </row>
    <row r="151" spans="1:9" ht="25.5" customHeight="1">
      <c r="A151" s="29" t="s">
        <v>759</v>
      </c>
      <c r="B151" s="213"/>
      <c r="C151" s="214"/>
      <c r="D151" s="214"/>
      <c r="E151" s="214"/>
      <c r="F151" s="214"/>
      <c r="G151" s="214"/>
      <c r="H151" s="214"/>
      <c r="I151" s="348"/>
    </row>
    <row r="152" spans="1:9" ht="25.5" customHeight="1">
      <c r="A152" s="29" t="s">
        <v>760</v>
      </c>
      <c r="B152" s="213"/>
      <c r="C152" s="214"/>
      <c r="D152" s="214"/>
      <c r="E152" s="214"/>
      <c r="F152" s="214"/>
      <c r="G152" s="214"/>
      <c r="H152" s="214"/>
      <c r="I152" s="348"/>
    </row>
    <row r="153" spans="1:9" ht="27" customHeight="1" thickBot="1">
      <c r="A153" s="29" t="s">
        <v>761</v>
      </c>
      <c r="B153" s="156" t="s">
        <v>640</v>
      </c>
      <c r="C153" s="157"/>
      <c r="D153" s="280"/>
      <c r="E153" s="280"/>
      <c r="F153" s="280"/>
      <c r="G153" s="280"/>
      <c r="H153" s="280"/>
      <c r="I153" s="282"/>
    </row>
    <row r="154" spans="1:2" ht="13.5" thickBot="1">
      <c r="A154" s="33" t="s">
        <v>177</v>
      </c>
      <c r="B154" t="s">
        <v>641</v>
      </c>
    </row>
    <row r="155" spans="1:9" ht="25.5" customHeight="1">
      <c r="A155" s="29" t="s">
        <v>762</v>
      </c>
      <c r="B155" s="339"/>
      <c r="C155" s="340"/>
      <c r="D155" s="340"/>
      <c r="E155" s="340"/>
      <c r="F155" s="340"/>
      <c r="G155" s="340"/>
      <c r="H155" s="340"/>
      <c r="I155" s="347"/>
    </row>
    <row r="156" spans="1:9" ht="25.5" customHeight="1">
      <c r="A156" s="29" t="s">
        <v>763</v>
      </c>
      <c r="B156" s="213"/>
      <c r="C156" s="214"/>
      <c r="D156" s="214"/>
      <c r="E156" s="214"/>
      <c r="F156" s="214"/>
      <c r="G156" s="214"/>
      <c r="H156" s="214"/>
      <c r="I156" s="348"/>
    </row>
    <row r="157" spans="1:9" ht="25.5" customHeight="1">
      <c r="A157" s="29" t="s">
        <v>835</v>
      </c>
      <c r="B157" s="213"/>
      <c r="C157" s="214"/>
      <c r="D157" s="214"/>
      <c r="E157" s="214"/>
      <c r="F157" s="214"/>
      <c r="G157" s="214"/>
      <c r="H157" s="214"/>
      <c r="I157" s="348"/>
    </row>
    <row r="158" spans="1:9" ht="25.5" customHeight="1">
      <c r="A158" s="29" t="s">
        <v>836</v>
      </c>
      <c r="B158" s="213"/>
      <c r="C158" s="214"/>
      <c r="D158" s="214"/>
      <c r="E158" s="214"/>
      <c r="F158" s="214"/>
      <c r="G158" s="214"/>
      <c r="H158" s="214"/>
      <c r="I158" s="348"/>
    </row>
    <row r="159" spans="1:9" ht="27" customHeight="1" thickBot="1">
      <c r="A159" s="29" t="s">
        <v>1068</v>
      </c>
      <c r="B159" s="156" t="s">
        <v>640</v>
      </c>
      <c r="C159" s="157"/>
      <c r="D159" s="280"/>
      <c r="E159" s="280"/>
      <c r="F159" s="280"/>
      <c r="G159" s="280"/>
      <c r="H159" s="280"/>
      <c r="I159" s="282"/>
    </row>
    <row r="160" ht="12.75">
      <c r="A160" s="33" t="s">
        <v>177</v>
      </c>
    </row>
    <row r="161" spans="1:9" ht="13.5" thickBot="1">
      <c r="A161" s="175" t="s">
        <v>738</v>
      </c>
      <c r="B161" s="175"/>
      <c r="C161" s="175"/>
      <c r="D161" s="175"/>
      <c r="E161" s="175"/>
      <c r="F161" s="175"/>
      <c r="G161" s="175"/>
      <c r="H161" s="175"/>
      <c r="I161" s="175"/>
    </row>
    <row r="162" spans="1:11" ht="13.5" thickBot="1">
      <c r="A162" s="29" t="s">
        <v>1069</v>
      </c>
      <c r="B162" s="165" t="s">
        <v>739</v>
      </c>
      <c r="C162" s="166"/>
      <c r="D162" s="166"/>
      <c r="E162" s="166"/>
      <c r="F162" s="166"/>
      <c r="G162" s="166"/>
      <c r="H162" s="166"/>
      <c r="I162" s="63"/>
      <c r="K162">
        <f>IF(I162="",1,0)</f>
        <v>1</v>
      </c>
    </row>
    <row r="163" spans="1:2" ht="13.5" thickBot="1">
      <c r="A163" s="33" t="s">
        <v>177</v>
      </c>
      <c r="B163" t="s">
        <v>635</v>
      </c>
    </row>
    <row r="164" spans="1:9" ht="12.75">
      <c r="A164" s="29" t="s">
        <v>1070</v>
      </c>
      <c r="B164" s="176"/>
      <c r="C164" s="122"/>
      <c r="D164" s="122"/>
      <c r="E164" s="122"/>
      <c r="F164" s="122"/>
      <c r="G164" s="122"/>
      <c r="H164" s="122"/>
      <c r="I164" s="123"/>
    </row>
    <row r="165" spans="1:9" ht="12.75">
      <c r="A165" s="29" t="s">
        <v>1071</v>
      </c>
      <c r="B165" s="297"/>
      <c r="C165" s="124"/>
      <c r="D165" s="124"/>
      <c r="E165" s="124"/>
      <c r="F165" s="124"/>
      <c r="G165" s="124"/>
      <c r="H165" s="124"/>
      <c r="I165" s="125"/>
    </row>
    <row r="166" spans="1:9" ht="12.75">
      <c r="A166" s="29" t="s">
        <v>1072</v>
      </c>
      <c r="B166" s="297"/>
      <c r="C166" s="124"/>
      <c r="D166" s="124"/>
      <c r="E166" s="124"/>
      <c r="F166" s="124"/>
      <c r="G166" s="124"/>
      <c r="H166" s="124"/>
      <c r="I166" s="125"/>
    </row>
    <row r="167" spans="1:9" ht="12.75">
      <c r="A167" s="29" t="s">
        <v>882</v>
      </c>
      <c r="B167" s="297"/>
      <c r="C167" s="124"/>
      <c r="D167" s="124"/>
      <c r="E167" s="124"/>
      <c r="F167" s="124"/>
      <c r="G167" s="124"/>
      <c r="H167" s="124"/>
      <c r="I167" s="125"/>
    </row>
    <row r="168" spans="1:9" ht="27" customHeight="1" thickBot="1">
      <c r="A168" s="29" t="s">
        <v>883</v>
      </c>
      <c r="B168" s="156" t="s">
        <v>640</v>
      </c>
      <c r="C168" s="157"/>
      <c r="D168" s="280"/>
      <c r="E168" s="280"/>
      <c r="F168" s="280"/>
      <c r="G168" s="280"/>
      <c r="H168" s="280"/>
      <c r="I168" s="282"/>
    </row>
    <row r="169" spans="1:2" ht="13.5" thickBot="1">
      <c r="A169" s="33" t="s">
        <v>177</v>
      </c>
      <c r="B169" t="s">
        <v>641</v>
      </c>
    </row>
    <row r="170" spans="1:9" ht="25.5" customHeight="1">
      <c r="A170" s="29" t="s">
        <v>884</v>
      </c>
      <c r="B170" s="339"/>
      <c r="C170" s="340"/>
      <c r="D170" s="340"/>
      <c r="E170" s="340"/>
      <c r="F170" s="340"/>
      <c r="G170" s="340"/>
      <c r="H170" s="340"/>
      <c r="I170" s="347"/>
    </row>
    <row r="171" spans="1:9" ht="25.5" customHeight="1">
      <c r="A171" s="29" t="s">
        <v>885</v>
      </c>
      <c r="B171" s="213"/>
      <c r="C171" s="214"/>
      <c r="D171" s="214"/>
      <c r="E171" s="214"/>
      <c r="F171" s="214"/>
      <c r="G171" s="214"/>
      <c r="H171" s="214"/>
      <c r="I171" s="348"/>
    </row>
    <row r="172" spans="1:9" ht="25.5" customHeight="1">
      <c r="A172" s="29" t="s">
        <v>886</v>
      </c>
      <c r="B172" s="213"/>
      <c r="C172" s="214"/>
      <c r="D172" s="214"/>
      <c r="E172" s="214"/>
      <c r="F172" s="214"/>
      <c r="G172" s="214"/>
      <c r="H172" s="214"/>
      <c r="I172" s="348"/>
    </row>
    <row r="173" spans="1:9" ht="25.5" customHeight="1">
      <c r="A173" s="29" t="s">
        <v>887</v>
      </c>
      <c r="B173" s="213"/>
      <c r="C173" s="214"/>
      <c r="D173" s="214"/>
      <c r="E173" s="214"/>
      <c r="F173" s="214"/>
      <c r="G173" s="214"/>
      <c r="H173" s="214"/>
      <c r="I173" s="348"/>
    </row>
    <row r="174" spans="1:9" ht="27" customHeight="1" thickBot="1">
      <c r="A174" s="29" t="s">
        <v>888</v>
      </c>
      <c r="B174" s="156" t="s">
        <v>640</v>
      </c>
      <c r="C174" s="157"/>
      <c r="D174" s="280"/>
      <c r="E174" s="280"/>
      <c r="F174" s="280"/>
      <c r="G174" s="280"/>
      <c r="H174" s="280"/>
      <c r="I174" s="282"/>
    </row>
    <row r="175" ht="12.75">
      <c r="A175" s="33" t="s">
        <v>177</v>
      </c>
    </row>
    <row r="176" spans="1:9" ht="13.5" thickBot="1">
      <c r="A176" s="175" t="s">
        <v>751</v>
      </c>
      <c r="B176" s="175"/>
      <c r="C176" s="175"/>
      <c r="D176" s="175"/>
      <c r="E176" s="175"/>
      <c r="F176" s="175"/>
      <c r="G176" s="175"/>
      <c r="H176" s="175"/>
      <c r="I176" s="175"/>
    </row>
    <row r="177" spans="1:11" ht="12.75">
      <c r="A177" s="29" t="s">
        <v>889</v>
      </c>
      <c r="B177" s="158" t="s">
        <v>833</v>
      </c>
      <c r="C177" s="159"/>
      <c r="D177" s="159"/>
      <c r="E177" s="159"/>
      <c r="F177" s="159"/>
      <c r="G177" s="159"/>
      <c r="H177" s="151"/>
      <c r="I177" s="152"/>
      <c r="K177">
        <f>IF(H177="",1,0)</f>
        <v>1</v>
      </c>
    </row>
    <row r="178" spans="1:11" ht="13.5" thickBot="1">
      <c r="A178" s="29" t="s">
        <v>890</v>
      </c>
      <c r="B178" s="353" t="s">
        <v>834</v>
      </c>
      <c r="C178" s="147"/>
      <c r="D178" s="147"/>
      <c r="E178" s="147"/>
      <c r="F178" s="147"/>
      <c r="G178" s="147"/>
      <c r="H178" s="140"/>
      <c r="I178" s="141"/>
      <c r="K178">
        <f>IF(H178="",1,0)</f>
        <v>1</v>
      </c>
    </row>
    <row r="179" spans="1:11" ht="13.5" thickBot="1">
      <c r="A179" s="29" t="s">
        <v>891</v>
      </c>
      <c r="B179" s="165" t="s">
        <v>752</v>
      </c>
      <c r="C179" s="166"/>
      <c r="D179" s="166"/>
      <c r="E179" s="166"/>
      <c r="F179" s="166"/>
      <c r="G179" s="166"/>
      <c r="H179" s="166"/>
      <c r="I179" s="63"/>
      <c r="K179">
        <f>IF(I179="",1,0)</f>
        <v>1</v>
      </c>
    </row>
    <row r="180" spans="1:2" ht="13.5" thickBot="1">
      <c r="A180" s="33" t="s">
        <v>177</v>
      </c>
      <c r="B180" t="s">
        <v>635</v>
      </c>
    </row>
    <row r="181" spans="1:9" ht="12.75">
      <c r="A181" s="29" t="s">
        <v>892</v>
      </c>
      <c r="B181" s="349"/>
      <c r="C181" s="350"/>
      <c r="D181" s="350"/>
      <c r="E181" s="350"/>
      <c r="F181" s="350"/>
      <c r="G181" s="350"/>
      <c r="H181" s="350"/>
      <c r="I181" s="351"/>
    </row>
    <row r="182" spans="1:9" ht="12.75">
      <c r="A182" s="29" t="s">
        <v>893</v>
      </c>
      <c r="B182" s="352"/>
      <c r="C182" s="302"/>
      <c r="D182" s="302"/>
      <c r="E182" s="302"/>
      <c r="F182" s="302"/>
      <c r="G182" s="302"/>
      <c r="H182" s="302"/>
      <c r="I182" s="303"/>
    </row>
    <row r="183" spans="1:9" ht="12.75">
      <c r="A183" s="29" t="s">
        <v>894</v>
      </c>
      <c r="B183" s="352"/>
      <c r="C183" s="302"/>
      <c r="D183" s="302"/>
      <c r="E183" s="302"/>
      <c r="F183" s="302"/>
      <c r="G183" s="302"/>
      <c r="H183" s="302"/>
      <c r="I183" s="303"/>
    </row>
    <row r="184" spans="1:9" ht="12.75">
      <c r="A184" s="29" t="s">
        <v>895</v>
      </c>
      <c r="B184" s="352"/>
      <c r="C184" s="302"/>
      <c r="D184" s="302"/>
      <c r="E184" s="302"/>
      <c r="F184" s="302"/>
      <c r="G184" s="302"/>
      <c r="H184" s="302"/>
      <c r="I184" s="303"/>
    </row>
    <row r="185" spans="1:9" ht="27" customHeight="1" thickBot="1">
      <c r="A185" s="29" t="s">
        <v>896</v>
      </c>
      <c r="B185" s="156" t="s">
        <v>640</v>
      </c>
      <c r="C185" s="157"/>
      <c r="D185" s="280"/>
      <c r="E185" s="280"/>
      <c r="F185" s="280"/>
      <c r="G185" s="280"/>
      <c r="H185" s="280"/>
      <c r="I185" s="282"/>
    </row>
    <row r="186" spans="1:2" ht="13.5" thickBot="1">
      <c r="A186" s="33" t="s">
        <v>177</v>
      </c>
      <c r="B186" t="s">
        <v>641</v>
      </c>
    </row>
    <row r="187" spans="1:9" ht="25.5" customHeight="1">
      <c r="A187" s="29" t="s">
        <v>897</v>
      </c>
      <c r="B187" s="339"/>
      <c r="C187" s="340"/>
      <c r="D187" s="340"/>
      <c r="E187" s="340"/>
      <c r="F187" s="340"/>
      <c r="G187" s="340"/>
      <c r="H187" s="340"/>
      <c r="I187" s="347"/>
    </row>
    <row r="188" spans="1:9" ht="25.5" customHeight="1">
      <c r="A188" s="29" t="s">
        <v>898</v>
      </c>
      <c r="B188" s="213"/>
      <c r="C188" s="214"/>
      <c r="D188" s="214"/>
      <c r="E188" s="214"/>
      <c r="F188" s="214"/>
      <c r="G188" s="214"/>
      <c r="H188" s="214"/>
      <c r="I188" s="348"/>
    </row>
    <row r="189" spans="1:9" ht="25.5" customHeight="1">
      <c r="A189" s="29" t="s">
        <v>899</v>
      </c>
      <c r="B189" s="213"/>
      <c r="C189" s="214"/>
      <c r="D189" s="214"/>
      <c r="E189" s="214"/>
      <c r="F189" s="214"/>
      <c r="G189" s="214"/>
      <c r="H189" s="214"/>
      <c r="I189" s="348"/>
    </row>
    <row r="190" spans="1:9" ht="25.5" customHeight="1">
      <c r="A190" s="29" t="s">
        <v>900</v>
      </c>
      <c r="B190" s="213"/>
      <c r="C190" s="214"/>
      <c r="D190" s="214"/>
      <c r="E190" s="214"/>
      <c r="F190" s="214"/>
      <c r="G190" s="214"/>
      <c r="H190" s="214"/>
      <c r="I190" s="348"/>
    </row>
    <row r="191" spans="1:9" ht="27" customHeight="1" thickBot="1">
      <c r="A191" s="29" t="s">
        <v>901</v>
      </c>
      <c r="B191" s="156" t="s">
        <v>640</v>
      </c>
      <c r="C191" s="157"/>
      <c r="D191" s="280"/>
      <c r="E191" s="280"/>
      <c r="F191" s="280"/>
      <c r="G191" s="280"/>
      <c r="H191" s="280"/>
      <c r="I191" s="282"/>
    </row>
  </sheetData>
  <sheetProtection password="8095" sheet="1" objects="1" scenarios="1" selectLockedCells="1"/>
  <mergeCells count="177">
    <mergeCell ref="C31:I31"/>
    <mergeCell ref="C32:I32"/>
    <mergeCell ref="C33:I33"/>
    <mergeCell ref="B35:I35"/>
    <mergeCell ref="C25:I25"/>
    <mergeCell ref="C26:I26"/>
    <mergeCell ref="C29:I29"/>
    <mergeCell ref="C30:I30"/>
    <mergeCell ref="C23:I23"/>
    <mergeCell ref="C24:I24"/>
    <mergeCell ref="C16:I16"/>
    <mergeCell ref="C17:I17"/>
    <mergeCell ref="C18:I18"/>
    <mergeCell ref="C19:I19"/>
    <mergeCell ref="B38:G38"/>
    <mergeCell ref="H38:I38"/>
    <mergeCell ref="C8:I8"/>
    <mergeCell ref="C9:I9"/>
    <mergeCell ref="C10:I10"/>
    <mergeCell ref="C11:I11"/>
    <mergeCell ref="C12:I12"/>
    <mergeCell ref="C15:I15"/>
    <mergeCell ref="B14:I14"/>
    <mergeCell ref="C22:I22"/>
    <mergeCell ref="A4:I4"/>
    <mergeCell ref="B36:G36"/>
    <mergeCell ref="H36:I36"/>
    <mergeCell ref="A41:I41"/>
    <mergeCell ref="B39:G39"/>
    <mergeCell ref="H39:I39"/>
    <mergeCell ref="B5:F5"/>
    <mergeCell ref="G5:I5"/>
    <mergeCell ref="B37:G37"/>
    <mergeCell ref="H37:I37"/>
    <mergeCell ref="B80:I80"/>
    <mergeCell ref="B136:I136"/>
    <mergeCell ref="B137:I137"/>
    <mergeCell ref="B78:C78"/>
    <mergeCell ref="D78:I78"/>
    <mergeCell ref="B134:I134"/>
    <mergeCell ref="B135:I135"/>
    <mergeCell ref="B81:I81"/>
    <mergeCell ref="B82:I82"/>
    <mergeCell ref="B83:I83"/>
    <mergeCell ref="B74:I74"/>
    <mergeCell ref="B75:I75"/>
    <mergeCell ref="B76:I76"/>
    <mergeCell ref="B77:I77"/>
    <mergeCell ref="B69:C69"/>
    <mergeCell ref="D69:I69"/>
    <mergeCell ref="A71:I71"/>
    <mergeCell ref="B72:H72"/>
    <mergeCell ref="B65:I65"/>
    <mergeCell ref="B66:I66"/>
    <mergeCell ref="B67:I67"/>
    <mergeCell ref="B68:I68"/>
    <mergeCell ref="B61:I61"/>
    <mergeCell ref="B62:I62"/>
    <mergeCell ref="B63:C63"/>
    <mergeCell ref="D63:I63"/>
    <mergeCell ref="A56:I56"/>
    <mergeCell ref="B57:H57"/>
    <mergeCell ref="B59:I59"/>
    <mergeCell ref="B60:I60"/>
    <mergeCell ref="B51:I51"/>
    <mergeCell ref="B52:I52"/>
    <mergeCell ref="B53:I53"/>
    <mergeCell ref="B54:C54"/>
    <mergeCell ref="D54:I54"/>
    <mergeCell ref="B47:I47"/>
    <mergeCell ref="B48:C48"/>
    <mergeCell ref="D48:I48"/>
    <mergeCell ref="B50:I50"/>
    <mergeCell ref="B42:H42"/>
    <mergeCell ref="B44:I44"/>
    <mergeCell ref="B45:I45"/>
    <mergeCell ref="B46:I46"/>
    <mergeCell ref="B84:C84"/>
    <mergeCell ref="D84:I84"/>
    <mergeCell ref="A86:I86"/>
    <mergeCell ref="B87:H87"/>
    <mergeCell ref="B89:I89"/>
    <mergeCell ref="B90:I90"/>
    <mergeCell ref="B91:I91"/>
    <mergeCell ref="B92:I92"/>
    <mergeCell ref="B93:C93"/>
    <mergeCell ref="D93:I93"/>
    <mergeCell ref="B95:I95"/>
    <mergeCell ref="B96:I96"/>
    <mergeCell ref="B97:I97"/>
    <mergeCell ref="B98:I98"/>
    <mergeCell ref="B99:C99"/>
    <mergeCell ref="D99:I99"/>
    <mergeCell ref="A101:I101"/>
    <mergeCell ref="B102:H102"/>
    <mergeCell ref="B104:I104"/>
    <mergeCell ref="B105:I105"/>
    <mergeCell ref="B106:I106"/>
    <mergeCell ref="B107:I107"/>
    <mergeCell ref="B108:C108"/>
    <mergeCell ref="D108:I108"/>
    <mergeCell ref="B110:I110"/>
    <mergeCell ref="B111:I111"/>
    <mergeCell ref="B112:I112"/>
    <mergeCell ref="B113:I113"/>
    <mergeCell ref="B114:C114"/>
    <mergeCell ref="D114:I114"/>
    <mergeCell ref="A116:I116"/>
    <mergeCell ref="B117:H117"/>
    <mergeCell ref="B119:I119"/>
    <mergeCell ref="B120:I120"/>
    <mergeCell ref="B121:I121"/>
    <mergeCell ref="B122:I122"/>
    <mergeCell ref="B123:C123"/>
    <mergeCell ref="D123:I123"/>
    <mergeCell ref="B125:I125"/>
    <mergeCell ref="B126:I126"/>
    <mergeCell ref="B127:I127"/>
    <mergeCell ref="B128:I128"/>
    <mergeCell ref="B129:C129"/>
    <mergeCell ref="D129:I129"/>
    <mergeCell ref="A131:I131"/>
    <mergeCell ref="B132:H132"/>
    <mergeCell ref="B138:C138"/>
    <mergeCell ref="D138:I138"/>
    <mergeCell ref="B140:I140"/>
    <mergeCell ref="B141:I141"/>
    <mergeCell ref="B142:I142"/>
    <mergeCell ref="B143:I143"/>
    <mergeCell ref="B144:C144"/>
    <mergeCell ref="D144:I144"/>
    <mergeCell ref="A146:I146"/>
    <mergeCell ref="B147:H147"/>
    <mergeCell ref="B149:I149"/>
    <mergeCell ref="B150:I150"/>
    <mergeCell ref="B151:I151"/>
    <mergeCell ref="B152:I152"/>
    <mergeCell ref="B153:C153"/>
    <mergeCell ref="D153:I153"/>
    <mergeCell ref="B155:I155"/>
    <mergeCell ref="B156:I156"/>
    <mergeCell ref="B157:I157"/>
    <mergeCell ref="B158:I158"/>
    <mergeCell ref="B159:C159"/>
    <mergeCell ref="D159:I159"/>
    <mergeCell ref="A161:I161"/>
    <mergeCell ref="B162:H162"/>
    <mergeCell ref="B164:I164"/>
    <mergeCell ref="B165:I165"/>
    <mergeCell ref="B166:I166"/>
    <mergeCell ref="B167:I167"/>
    <mergeCell ref="B168:C168"/>
    <mergeCell ref="D168:I168"/>
    <mergeCell ref="B170:I170"/>
    <mergeCell ref="B171:I171"/>
    <mergeCell ref="B172:I172"/>
    <mergeCell ref="B173:I173"/>
    <mergeCell ref="B174:C174"/>
    <mergeCell ref="D174:I174"/>
    <mergeCell ref="A176:I176"/>
    <mergeCell ref="B179:H179"/>
    <mergeCell ref="B177:G177"/>
    <mergeCell ref="H177:I177"/>
    <mergeCell ref="B178:G178"/>
    <mergeCell ref="H178:I178"/>
    <mergeCell ref="B181:I181"/>
    <mergeCell ref="B182:I182"/>
    <mergeCell ref="B183:I183"/>
    <mergeCell ref="B184:I184"/>
    <mergeCell ref="B185:C185"/>
    <mergeCell ref="D185:I185"/>
    <mergeCell ref="B191:C191"/>
    <mergeCell ref="D191:I191"/>
    <mergeCell ref="B187:I187"/>
    <mergeCell ref="B188:I188"/>
    <mergeCell ref="B189:I189"/>
    <mergeCell ref="B190:I190"/>
  </mergeCells>
  <conditionalFormatting sqref="A42 A181:A185 A36:A39 A57 A44:A48 A50:A54 A72 A59:A63 A65:A69 A87 A74:A78 A80:A84 A102 A89:A93 A95:A99 A117 A104:A108 A110:A114 A132 A119:A123 A125:A129 A147 A134:A138 A140:A144 A162 A149:A153 A155:A159 A177:A179 A164:A168 A170:A174 A5 A8:A12 A29:A33 A15:A19 A22:A26 A187:A191">
    <cfRule type="expression" priority="1" dxfId="0" stopIfTrue="1">
      <formula>$K5=1</formula>
    </cfRule>
  </conditionalFormatting>
  <dataValidations count="26">
    <dataValidation type="list" operator="greaterThanOrEqual" allowBlank="1" showInputMessage="1" showErrorMessage="1" sqref="I42 I179 I162 I147 I132 I117 I102 I87 I72 I57">
      <formula1>Elenco_Si_No</formula1>
    </dataValidation>
    <dataValidation type="list" allowBlank="1" showInputMessage="1" showErrorMessage="1" sqref="B44:I47">
      <formula1>Problemi_Sede</formula1>
    </dataValidation>
    <dataValidation type="list" allowBlank="1" showInputMessage="1" showErrorMessage="1" sqref="B50:I53">
      <formula1>Soluzioni_Sede</formula1>
    </dataValidation>
    <dataValidation type="list" allowBlank="1" showInputMessage="1" showErrorMessage="1" sqref="B59:I62">
      <formula1>Problemi_Personale</formula1>
    </dataValidation>
    <dataValidation type="list" allowBlank="1" showInputMessage="1" showErrorMessage="1" sqref="B65:I68">
      <formula1>Soluzioni_Personale</formula1>
    </dataValidation>
    <dataValidation type="list" allowBlank="1" showInputMessage="1" showErrorMessage="1" sqref="B74:I77">
      <formula1>Problemi_Procedura</formula1>
    </dataValidation>
    <dataValidation type="list" allowBlank="1" showInputMessage="1" showErrorMessage="1" sqref="B80:I83">
      <formula1>Soluzioni_Procedura</formula1>
    </dataValidation>
    <dataValidation type="list" allowBlank="1" showInputMessage="1" showErrorMessage="1" sqref="B89:I92">
      <formula1>Problemi_Rapporti</formula1>
    </dataValidation>
    <dataValidation type="list" allowBlank="1" showInputMessage="1" showErrorMessage="1" sqref="B95:I98">
      <formula1>Soluzioni_Rapporti</formula1>
    </dataValidation>
    <dataValidation type="list" allowBlank="1" showInputMessage="1" showErrorMessage="1" sqref="B104:I107">
      <formula1>Problemi_Modulistica</formula1>
    </dataValidation>
    <dataValidation type="list" allowBlank="1" showInputMessage="1" showErrorMessage="1" sqref="B110:I113">
      <formula1>Soluzioni_Modulistica</formula1>
    </dataValidation>
    <dataValidation type="list" allowBlank="1" showInputMessage="1" showErrorMessage="1" sqref="B119:I122">
      <formula1>Problemi_Applicativo</formula1>
    </dataValidation>
    <dataValidation type="list" allowBlank="1" showInputMessage="1" showErrorMessage="1" sqref="B125:I128">
      <formula1>Soluzioni_Applicativo</formula1>
    </dataValidation>
    <dataValidation type="list" allowBlank="1" showInputMessage="1" showErrorMessage="1" sqref="B134:I137">
      <formula1>Problemi_HelpDesk</formula1>
    </dataValidation>
    <dataValidation type="list" allowBlank="1" showInputMessage="1" showErrorMessage="1" sqref="B140:I143">
      <formula1>Soluzioni_HelpDesk</formula1>
    </dataValidation>
    <dataValidation type="list" allowBlank="1" showInputMessage="1" showErrorMessage="1" sqref="B149:I152">
      <formula1>Problemi_Abusi</formula1>
    </dataValidation>
    <dataValidation type="list" allowBlank="1" showInputMessage="1" showErrorMessage="1" sqref="B155:I158">
      <formula1>Soluzioni_Abusi</formula1>
    </dataValidation>
    <dataValidation type="list" allowBlank="1" showInputMessage="1" showErrorMessage="1" sqref="B164:I167">
      <formula1>Problemi_Quote</formula1>
    </dataValidation>
    <dataValidation type="list" allowBlank="1" showInputMessage="1" showErrorMessage="1" sqref="B170:I173">
      <formula1>Soluzioni_Quote</formula1>
    </dataValidation>
    <dataValidation type="list" allowBlank="1" showInputMessage="1" showErrorMessage="1" sqref="B181:I184">
      <formula1>Problemi_Questionario</formula1>
    </dataValidation>
    <dataValidation type="list" allowBlank="1" showInputMessage="1" showErrorMessage="1" sqref="B187:I190">
      <formula1>Soluzioni_Questionario</formula1>
    </dataValidation>
    <dataValidation type="whole" operator="greaterThanOrEqual" allowBlank="1" showInputMessage="1" showErrorMessage="1" sqref="H177:I178 H36:I39">
      <formula1>0</formula1>
    </dataValidation>
    <dataValidation allowBlank="1" showInputMessage="1" sqref="C11:I12 C32:I33 C25:I26 C18:I19"/>
    <dataValidation type="list" allowBlank="1" showInputMessage="1" showErrorMessage="1" sqref="G5:I5">
      <formula1>Elenco_Direzioni</formula1>
    </dataValidation>
    <dataValidation errorStyle="warning" operator="greaterThan" showInputMessage="1" errorTitle="Campo obbligatorio" error="Campo obbligatorio" sqref="C8:I8 C29:I29 C22:I22 C15:I15"/>
    <dataValidation errorStyle="warning" type="textLength" operator="greaterThan" showInputMessage="1" errorTitle="Campo obbligatorio" error="Campo obbligatorio" sqref="C9:I10 C30:I31 C23:I24 C16:I17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
Rilevazione delle attività dei Consigli Territoriali per l'Immigrazione nel 2008&amp;R&amp;G</oddHeader>
    <oddFooter>&amp;CPagina &amp;P di &amp;N</oddFooter>
  </headerFooter>
  <rowBreaks count="5" manualBreakCount="5">
    <brk id="40" max="255" man="1"/>
    <brk id="85" max="255" man="1"/>
    <brk id="115" max="255" man="1"/>
    <brk id="145" max="255" man="1"/>
    <brk id="175" max="25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7" sqref="I7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1131</v>
      </c>
    </row>
    <row r="2" ht="12.75">
      <c r="A2" s="33" t="s">
        <v>177</v>
      </c>
    </row>
    <row r="3" spans="1:9" ht="13.5" thickBot="1">
      <c r="A3" s="175" t="s">
        <v>1132</v>
      </c>
      <c r="B3" s="175"/>
      <c r="C3" s="175"/>
      <c r="D3" s="175"/>
      <c r="E3" s="175"/>
      <c r="F3" s="175"/>
      <c r="G3" s="175"/>
      <c r="H3" s="175"/>
      <c r="I3" s="175"/>
    </row>
    <row r="4" spans="1:11" ht="13.5" thickBot="1">
      <c r="A4" s="29" t="s">
        <v>837</v>
      </c>
      <c r="B4" s="165" t="s">
        <v>1133</v>
      </c>
      <c r="C4" s="166"/>
      <c r="D4" s="166"/>
      <c r="E4" s="166"/>
      <c r="F4" s="166"/>
      <c r="G4" s="166"/>
      <c r="H4" s="161"/>
      <c r="I4" s="162"/>
      <c r="K4">
        <f>IF(H4="",1,0)</f>
        <v>1</v>
      </c>
    </row>
    <row r="5" ht="12.75">
      <c r="A5" s="33" t="s">
        <v>177</v>
      </c>
    </row>
    <row r="6" spans="1:9" ht="13.5" thickBot="1">
      <c r="A6" s="175" t="s">
        <v>1134</v>
      </c>
      <c r="B6" s="175"/>
      <c r="C6" s="175"/>
      <c r="D6" s="175"/>
      <c r="E6" s="175"/>
      <c r="F6" s="175"/>
      <c r="G6" s="175"/>
      <c r="H6" s="175"/>
      <c r="I6" s="175"/>
    </row>
    <row r="7" spans="1:11" ht="12.75">
      <c r="A7" s="29" t="s">
        <v>838</v>
      </c>
      <c r="B7" s="158" t="s">
        <v>1135</v>
      </c>
      <c r="C7" s="159"/>
      <c r="D7" s="159"/>
      <c r="E7" s="159"/>
      <c r="F7" s="159"/>
      <c r="G7" s="159"/>
      <c r="H7" s="159"/>
      <c r="I7" s="19"/>
      <c r="K7">
        <f>IF(I7="",1,0)</f>
        <v>1</v>
      </c>
    </row>
    <row r="8" spans="1:11" ht="12.75">
      <c r="A8" s="29" t="s">
        <v>839</v>
      </c>
      <c r="B8" s="295" t="s">
        <v>1136</v>
      </c>
      <c r="C8" s="145"/>
      <c r="D8" s="145"/>
      <c r="E8" s="145"/>
      <c r="F8" s="145"/>
      <c r="G8" s="145"/>
      <c r="H8" s="145"/>
      <c r="I8" s="20"/>
      <c r="K8">
        <f>IF(I8="",1,0)</f>
        <v>1</v>
      </c>
    </row>
    <row r="9" spans="1:11" ht="12.75">
      <c r="A9" s="29" t="s">
        <v>840</v>
      </c>
      <c r="B9" s="295" t="s">
        <v>1137</v>
      </c>
      <c r="C9" s="145"/>
      <c r="D9" s="145"/>
      <c r="E9" s="145"/>
      <c r="F9" s="145"/>
      <c r="G9" s="145"/>
      <c r="H9" s="145"/>
      <c r="I9" s="20"/>
      <c r="K9">
        <f>IF(I9="",1,0)</f>
        <v>1</v>
      </c>
    </row>
    <row r="10" spans="1:11" ht="13.5" thickBot="1">
      <c r="A10" s="29" t="s">
        <v>841</v>
      </c>
      <c r="B10" s="156" t="s">
        <v>1138</v>
      </c>
      <c r="C10" s="157"/>
      <c r="D10" s="157"/>
      <c r="E10" s="157"/>
      <c r="F10" s="157"/>
      <c r="G10" s="157"/>
      <c r="H10" s="157"/>
      <c r="I10" s="17"/>
      <c r="K10">
        <f>IF(I10="",1,0)</f>
        <v>1</v>
      </c>
    </row>
    <row r="11" spans="1:9" ht="13.5" thickBot="1">
      <c r="A11" s="33" t="s">
        <v>177</v>
      </c>
      <c r="I11" s="18"/>
    </row>
    <row r="12" spans="1:11" ht="13.5" thickBot="1">
      <c r="A12" s="29" t="s">
        <v>842</v>
      </c>
      <c r="B12" s="357" t="s">
        <v>308</v>
      </c>
      <c r="C12" s="357"/>
      <c r="D12" s="357"/>
      <c r="E12" s="357"/>
      <c r="F12" s="357"/>
      <c r="G12" s="357"/>
      <c r="H12" s="357"/>
      <c r="I12" s="38"/>
      <c r="K12">
        <f>IF(I12="",1,0)</f>
        <v>1</v>
      </c>
    </row>
    <row r="13" spans="1:9" ht="12.75">
      <c r="A13" s="29" t="s">
        <v>843</v>
      </c>
      <c r="B13" s="158" t="s">
        <v>1139</v>
      </c>
      <c r="C13" s="159"/>
      <c r="D13" s="159"/>
      <c r="E13" s="159"/>
      <c r="F13" s="159"/>
      <c r="G13" s="159"/>
      <c r="H13" s="159"/>
      <c r="I13" s="19"/>
    </row>
    <row r="14" spans="1:9" ht="13.5" thickBot="1">
      <c r="A14" s="29" t="s">
        <v>844</v>
      </c>
      <c r="B14" s="156" t="s">
        <v>1140</v>
      </c>
      <c r="C14" s="157"/>
      <c r="D14" s="157"/>
      <c r="E14" s="149"/>
      <c r="F14" s="149"/>
      <c r="G14" s="149"/>
      <c r="H14" s="149"/>
      <c r="I14" s="150"/>
    </row>
    <row r="15" spans="1:9" ht="13.5" thickBot="1">
      <c r="A15" s="33" t="s">
        <v>177</v>
      </c>
      <c r="I15" s="18"/>
    </row>
    <row r="16" spans="1:11" ht="13.5" thickBot="1">
      <c r="A16" s="29" t="s">
        <v>845</v>
      </c>
      <c r="B16" s="357" t="s">
        <v>309</v>
      </c>
      <c r="C16" s="357"/>
      <c r="D16" s="357"/>
      <c r="E16" s="357"/>
      <c r="F16" s="357"/>
      <c r="G16" s="357"/>
      <c r="H16" s="357"/>
      <c r="I16" s="38"/>
      <c r="K16">
        <f>IF(I16="",1,0)</f>
        <v>1</v>
      </c>
    </row>
    <row r="17" spans="1:9" ht="13.5" thickBot="1">
      <c r="A17" s="29" t="s">
        <v>846</v>
      </c>
      <c r="B17" s="165" t="s">
        <v>311</v>
      </c>
      <c r="C17" s="166"/>
      <c r="D17" s="166"/>
      <c r="E17" s="166"/>
      <c r="F17" s="166"/>
      <c r="G17" s="166"/>
      <c r="H17" s="166"/>
      <c r="I17" s="39"/>
    </row>
    <row r="18" spans="1:9" ht="13.5" thickBot="1">
      <c r="A18" s="33" t="s">
        <v>177</v>
      </c>
      <c r="I18" s="18"/>
    </row>
    <row r="19" spans="1:11" ht="13.5" thickBot="1">
      <c r="A19" s="29" t="s">
        <v>847</v>
      </c>
      <c r="B19" s="357" t="s">
        <v>312</v>
      </c>
      <c r="C19" s="357"/>
      <c r="D19" s="357"/>
      <c r="E19" s="357"/>
      <c r="F19" s="357"/>
      <c r="G19" s="357"/>
      <c r="H19" s="357"/>
      <c r="I19" s="38"/>
      <c r="K19">
        <f>IF(I19="",1,0)</f>
        <v>1</v>
      </c>
    </row>
    <row r="20" spans="1:9" ht="13.5" thickBot="1">
      <c r="A20" s="29" t="s">
        <v>848</v>
      </c>
      <c r="B20" s="165" t="s">
        <v>311</v>
      </c>
      <c r="C20" s="166"/>
      <c r="D20" s="166"/>
      <c r="E20" s="166"/>
      <c r="F20" s="166"/>
      <c r="G20" s="166"/>
      <c r="H20" s="166"/>
      <c r="I20" s="39"/>
    </row>
    <row r="21" spans="1:9" ht="13.5" thickBot="1">
      <c r="A21" s="33" t="s">
        <v>177</v>
      </c>
      <c r="I21" s="18"/>
    </row>
    <row r="22" spans="1:11" ht="13.5" thickBot="1">
      <c r="A22" s="29" t="s">
        <v>849</v>
      </c>
      <c r="B22" s="357" t="s">
        <v>313</v>
      </c>
      <c r="C22" s="357"/>
      <c r="D22" s="357"/>
      <c r="E22" s="357"/>
      <c r="F22" s="357"/>
      <c r="G22" s="357"/>
      <c r="H22" s="357"/>
      <c r="I22" s="38"/>
      <c r="K22">
        <f>IF(I22="",1,0)</f>
        <v>1</v>
      </c>
    </row>
    <row r="23" spans="1:9" ht="13.5" thickBot="1">
      <c r="A23" s="29" t="s">
        <v>850</v>
      </c>
      <c r="B23" s="165" t="s">
        <v>311</v>
      </c>
      <c r="C23" s="166"/>
      <c r="D23" s="166"/>
      <c r="E23" s="166"/>
      <c r="F23" s="166"/>
      <c r="G23" s="166"/>
      <c r="H23" s="166"/>
      <c r="I23" s="39"/>
    </row>
  </sheetData>
  <sheetProtection password="8095" sheet="1" objects="1" scenarios="1" selectLockedCells="1"/>
  <mergeCells count="18">
    <mergeCell ref="B22:H22"/>
    <mergeCell ref="B23:H23"/>
    <mergeCell ref="B16:H16"/>
    <mergeCell ref="B17:H17"/>
    <mergeCell ref="B19:H19"/>
    <mergeCell ref="B20:H20"/>
    <mergeCell ref="A3:I3"/>
    <mergeCell ref="A6:I6"/>
    <mergeCell ref="H4:I4"/>
    <mergeCell ref="B4:G4"/>
    <mergeCell ref="B7:H7"/>
    <mergeCell ref="B8:H8"/>
    <mergeCell ref="B9:H9"/>
    <mergeCell ref="B10:H10"/>
    <mergeCell ref="B12:H12"/>
    <mergeCell ref="B13:H13"/>
    <mergeCell ref="B14:D14"/>
    <mergeCell ref="E14:I14"/>
  </mergeCells>
  <conditionalFormatting sqref="A4 A22:A23 A12:A14 A16:A17 A19:A20 A7:A10">
    <cfRule type="expression" priority="1" dxfId="0" stopIfTrue="1">
      <formula>$K4=1</formula>
    </cfRule>
  </conditionalFormatting>
  <dataValidations count="2">
    <dataValidation type="list" allowBlank="1" showInputMessage="1" showErrorMessage="1" sqref="I7:I10 I22:I23 I19:I20 I16:I17 I12:I13">
      <formula1>Elenco_Si_No</formula1>
    </dataValidation>
    <dataValidation type="whole" operator="greaterThanOrEqual" allowBlank="1" showInputMessage="1" showErrorMessage="1" sqref="H4:I4">
      <formula1>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4" sqref="B4:I4"/>
    </sheetView>
  </sheetViews>
  <sheetFormatPr defaultColWidth="9.140625" defaultRowHeight="12.75"/>
  <sheetData>
    <row r="1" s="1" customFormat="1" ht="18">
      <c r="A1" s="1" t="s">
        <v>424</v>
      </c>
    </row>
    <row r="2" ht="12.75">
      <c r="A2" s="33" t="s">
        <v>177</v>
      </c>
    </row>
    <row r="3" spans="1:9" ht="13.5" thickBot="1">
      <c r="A3" s="175" t="s">
        <v>425</v>
      </c>
      <c r="B3" s="175"/>
      <c r="C3" s="175"/>
      <c r="D3" s="175"/>
      <c r="E3" s="175"/>
      <c r="F3" s="175"/>
      <c r="G3" s="175"/>
      <c r="H3" s="175"/>
      <c r="I3" s="175"/>
    </row>
    <row r="4" spans="1:9" ht="115.5" customHeight="1" thickBot="1">
      <c r="A4" s="29" t="s">
        <v>851</v>
      </c>
      <c r="B4" s="358"/>
      <c r="C4" s="359"/>
      <c r="D4" s="359"/>
      <c r="E4" s="359"/>
      <c r="F4" s="359"/>
      <c r="G4" s="359"/>
      <c r="H4" s="359"/>
      <c r="I4" s="360"/>
    </row>
    <row r="5" ht="12.75">
      <c r="A5" s="33" t="s">
        <v>177</v>
      </c>
    </row>
    <row r="6" spans="1:9" ht="13.5" thickBot="1">
      <c r="A6" s="175" t="s">
        <v>426</v>
      </c>
      <c r="B6" s="175"/>
      <c r="C6" s="175"/>
      <c r="D6" s="175"/>
      <c r="E6" s="175"/>
      <c r="F6" s="175"/>
      <c r="G6" s="175"/>
      <c r="H6" s="175"/>
      <c r="I6" s="175"/>
    </row>
    <row r="7" spans="1:9" ht="114.75" customHeight="1">
      <c r="A7" s="29" t="s">
        <v>852</v>
      </c>
      <c r="B7" s="361"/>
      <c r="C7" s="362"/>
      <c r="D7" s="362"/>
      <c r="E7" s="362"/>
      <c r="F7" s="362"/>
      <c r="G7" s="362"/>
      <c r="H7" s="362"/>
      <c r="I7" s="363"/>
    </row>
  </sheetData>
  <sheetProtection password="8095" sheet="1" objects="1" scenarios="1" selectLockedCells="1"/>
  <mergeCells count="4">
    <mergeCell ref="A3:I3"/>
    <mergeCell ref="A6:I6"/>
    <mergeCell ref="B4:I4"/>
    <mergeCell ref="B7:I7"/>
  </mergeCells>
  <conditionalFormatting sqref="A4 A7">
    <cfRule type="expression" priority="1" dxfId="0" stopIfTrue="1">
      <formula>$K4=1</formula>
    </cfRule>
  </conditionalFormatting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25" sqref="C25:I25"/>
    </sheetView>
  </sheetViews>
  <sheetFormatPr defaultColWidth="9.140625" defaultRowHeight="12.75"/>
  <cols>
    <col min="1" max="1" width="6.28125" style="0" customWidth="1"/>
    <col min="11" max="11" width="9.140625" style="0" hidden="1" customWidth="1"/>
  </cols>
  <sheetData>
    <row r="1" s="1" customFormat="1" ht="18">
      <c r="A1" s="1" t="s">
        <v>1036</v>
      </c>
    </row>
    <row r="2" ht="13.5" thickBot="1">
      <c r="A2" s="32" t="s">
        <v>177</v>
      </c>
    </row>
    <row r="3" spans="1:11" ht="13.5" thickBot="1">
      <c r="A3" s="29" t="s">
        <v>47</v>
      </c>
      <c r="B3" s="14" t="s">
        <v>1037</v>
      </c>
      <c r="C3" s="120"/>
      <c r="D3" s="120"/>
      <c r="E3" s="120"/>
      <c r="F3" s="120"/>
      <c r="G3" s="120"/>
      <c r="H3" s="120"/>
      <c r="I3" s="121"/>
      <c r="K3">
        <f>IF(C3="",1,0)</f>
        <v>1</v>
      </c>
    </row>
    <row r="4" ht="12.75">
      <c r="A4" s="32" t="s">
        <v>177</v>
      </c>
    </row>
    <row r="5" spans="1:2" s="3" customFormat="1" ht="13.5" thickBot="1">
      <c r="A5" s="85" t="s">
        <v>177</v>
      </c>
      <c r="B5" s="3" t="s">
        <v>272</v>
      </c>
    </row>
    <row r="6" spans="1:11" ht="12.75">
      <c r="A6" s="29" t="s">
        <v>48</v>
      </c>
      <c r="B6" s="6" t="s">
        <v>1038</v>
      </c>
      <c r="C6" s="122"/>
      <c r="D6" s="122"/>
      <c r="E6" s="122"/>
      <c r="F6" s="122"/>
      <c r="G6" s="122"/>
      <c r="H6" s="122"/>
      <c r="I6" s="123"/>
      <c r="K6">
        <f>IF(C6="",1,0)</f>
        <v>1</v>
      </c>
    </row>
    <row r="7" spans="1:11" ht="12.75">
      <c r="A7" s="29" t="s">
        <v>49</v>
      </c>
      <c r="B7" s="7" t="s">
        <v>1039</v>
      </c>
      <c r="C7" s="124"/>
      <c r="D7" s="124"/>
      <c r="E7" s="124"/>
      <c r="F7" s="124"/>
      <c r="G7" s="124"/>
      <c r="H7" s="124"/>
      <c r="I7" s="125"/>
      <c r="K7">
        <f>IF(C7="",1,0)</f>
        <v>1</v>
      </c>
    </row>
    <row r="8" spans="1:9" ht="13.5" thickBot="1">
      <c r="A8" s="29" t="s">
        <v>50</v>
      </c>
      <c r="B8" s="8" t="s">
        <v>1040</v>
      </c>
      <c r="C8" s="126"/>
      <c r="D8" s="126"/>
      <c r="E8" s="126"/>
      <c r="F8" s="126"/>
      <c r="G8" s="126"/>
      <c r="H8" s="126"/>
      <c r="I8" s="127"/>
    </row>
    <row r="9" ht="12.75">
      <c r="A9" s="32" t="s">
        <v>177</v>
      </c>
    </row>
    <row r="10" spans="1:2" ht="13.5" thickBot="1">
      <c r="A10" s="32" t="s">
        <v>177</v>
      </c>
      <c r="B10" s="3" t="s">
        <v>431</v>
      </c>
    </row>
    <row r="11" spans="1:11" ht="12.75">
      <c r="A11" s="29" t="s">
        <v>51</v>
      </c>
      <c r="B11" s="6" t="s">
        <v>1038</v>
      </c>
      <c r="C11" s="134"/>
      <c r="D11" s="135"/>
      <c r="E11" s="135"/>
      <c r="F11" s="135"/>
      <c r="G11" s="135"/>
      <c r="H11" s="135"/>
      <c r="I11" s="136"/>
      <c r="K11">
        <f>IF(C11="",1,0)</f>
        <v>1</v>
      </c>
    </row>
    <row r="12" spans="1:11" ht="12.75">
      <c r="A12" s="29" t="s">
        <v>52</v>
      </c>
      <c r="B12" s="7" t="s">
        <v>1039</v>
      </c>
      <c r="C12" s="137"/>
      <c r="D12" s="138"/>
      <c r="E12" s="138"/>
      <c r="F12" s="138"/>
      <c r="G12" s="138"/>
      <c r="H12" s="138"/>
      <c r="I12" s="139"/>
      <c r="K12">
        <f>IF(C12="",1,0)</f>
        <v>1</v>
      </c>
    </row>
    <row r="13" spans="1:11" ht="12.75">
      <c r="A13" s="29" t="s">
        <v>53</v>
      </c>
      <c r="B13" s="7" t="s">
        <v>1040</v>
      </c>
      <c r="C13" s="137"/>
      <c r="D13" s="138"/>
      <c r="E13" s="138"/>
      <c r="F13" s="138"/>
      <c r="G13" s="138"/>
      <c r="H13" s="138"/>
      <c r="I13" s="139"/>
      <c r="K13">
        <f>IF(C13="",1,0)</f>
        <v>1</v>
      </c>
    </row>
    <row r="14" spans="1:11" ht="12.75">
      <c r="A14" s="29" t="s">
        <v>54</v>
      </c>
      <c r="B14" s="7" t="s">
        <v>273</v>
      </c>
      <c r="C14" s="137"/>
      <c r="D14" s="138"/>
      <c r="E14" s="138"/>
      <c r="F14" s="138"/>
      <c r="G14" s="138"/>
      <c r="H14" s="138"/>
      <c r="I14" s="139"/>
      <c r="K14">
        <f>IF(C14="",1,0)</f>
        <v>1</v>
      </c>
    </row>
    <row r="15" spans="1:11" ht="12.75">
      <c r="A15" s="29" t="s">
        <v>55</v>
      </c>
      <c r="B15" s="7" t="s">
        <v>1042</v>
      </c>
      <c r="C15" s="137"/>
      <c r="D15" s="138"/>
      <c r="E15" s="138"/>
      <c r="F15" s="138"/>
      <c r="G15" s="138"/>
      <c r="H15" s="138"/>
      <c r="I15" s="139"/>
      <c r="K15">
        <f>IF(C15="",1,0)</f>
        <v>1</v>
      </c>
    </row>
    <row r="16" spans="1:9" ht="12.75">
      <c r="A16" s="29" t="s">
        <v>56</v>
      </c>
      <c r="B16" s="7" t="s">
        <v>1043</v>
      </c>
      <c r="C16" s="137"/>
      <c r="D16" s="138"/>
      <c r="E16" s="138"/>
      <c r="F16" s="138"/>
      <c r="G16" s="138"/>
      <c r="H16" s="138"/>
      <c r="I16" s="139"/>
    </row>
    <row r="17" spans="1:11" ht="13.5" thickBot="1">
      <c r="A17" s="29" t="s">
        <v>274</v>
      </c>
      <c r="B17" s="8" t="s">
        <v>1044</v>
      </c>
      <c r="C17" s="128"/>
      <c r="D17" s="129"/>
      <c r="E17" s="129"/>
      <c r="F17" s="129"/>
      <c r="G17" s="129"/>
      <c r="H17" s="129"/>
      <c r="I17" s="130"/>
      <c r="K17">
        <f>IF(C17="",1,0)</f>
        <v>1</v>
      </c>
    </row>
    <row r="18" ht="12.75">
      <c r="A18" s="32" t="s">
        <v>177</v>
      </c>
    </row>
    <row r="19" spans="1:2" ht="13.5" thickBot="1">
      <c r="A19" s="32" t="s">
        <v>177</v>
      </c>
      <c r="B19" s="3" t="s">
        <v>1041</v>
      </c>
    </row>
    <row r="20" spans="1:11" ht="12.75">
      <c r="A20" s="29" t="s">
        <v>432</v>
      </c>
      <c r="B20" s="6" t="s">
        <v>1038</v>
      </c>
      <c r="C20" s="134"/>
      <c r="D20" s="135"/>
      <c r="E20" s="135"/>
      <c r="F20" s="135"/>
      <c r="G20" s="135"/>
      <c r="H20" s="135"/>
      <c r="I20" s="136"/>
      <c r="K20">
        <f>IF(C20="",1,0)</f>
        <v>1</v>
      </c>
    </row>
    <row r="21" spans="1:11" ht="12.75">
      <c r="A21" s="29" t="s">
        <v>433</v>
      </c>
      <c r="B21" s="7" t="s">
        <v>1039</v>
      </c>
      <c r="C21" s="137"/>
      <c r="D21" s="138"/>
      <c r="E21" s="138"/>
      <c r="F21" s="138"/>
      <c r="G21" s="138"/>
      <c r="H21" s="138"/>
      <c r="I21" s="139"/>
      <c r="K21">
        <f>IF(C21="",1,0)</f>
        <v>1</v>
      </c>
    </row>
    <row r="22" spans="1:11" ht="12.75">
      <c r="A22" s="29" t="s">
        <v>434</v>
      </c>
      <c r="B22" s="7" t="s">
        <v>273</v>
      </c>
      <c r="C22" s="137"/>
      <c r="D22" s="138"/>
      <c r="E22" s="138"/>
      <c r="F22" s="138"/>
      <c r="G22" s="138"/>
      <c r="H22" s="138"/>
      <c r="I22" s="139"/>
      <c r="K22">
        <f>IF(C22="",1,0)</f>
        <v>1</v>
      </c>
    </row>
    <row r="23" spans="1:11" ht="12.75">
      <c r="A23" s="29" t="s">
        <v>435</v>
      </c>
      <c r="B23" s="7" t="s">
        <v>1042</v>
      </c>
      <c r="C23" s="137"/>
      <c r="D23" s="138"/>
      <c r="E23" s="138"/>
      <c r="F23" s="138"/>
      <c r="G23" s="138"/>
      <c r="H23" s="138"/>
      <c r="I23" s="139"/>
      <c r="K23">
        <f>IF(C23="",1,0)</f>
        <v>1</v>
      </c>
    </row>
    <row r="24" spans="1:9" ht="12.75">
      <c r="A24" s="29" t="s">
        <v>436</v>
      </c>
      <c r="B24" s="7" t="s">
        <v>1043</v>
      </c>
      <c r="C24" s="137"/>
      <c r="D24" s="138"/>
      <c r="E24" s="138"/>
      <c r="F24" s="138"/>
      <c r="G24" s="138"/>
      <c r="H24" s="138"/>
      <c r="I24" s="139"/>
    </row>
    <row r="25" spans="1:11" ht="13.5" thickBot="1">
      <c r="A25" s="29" t="s">
        <v>437</v>
      </c>
      <c r="B25" s="8" t="s">
        <v>1044</v>
      </c>
      <c r="C25" s="128"/>
      <c r="D25" s="129"/>
      <c r="E25" s="129"/>
      <c r="F25" s="129"/>
      <c r="G25" s="129"/>
      <c r="H25" s="129"/>
      <c r="I25" s="130"/>
      <c r="K25">
        <f>IF(C25="",1,0)</f>
        <v>1</v>
      </c>
    </row>
    <row r="26" ht="13.5" thickBot="1">
      <c r="A26" s="32" t="s">
        <v>177</v>
      </c>
    </row>
    <row r="27" spans="1:11" ht="13.5" thickBot="1">
      <c r="A27" s="29" t="s">
        <v>438</v>
      </c>
      <c r="B27" s="14" t="s">
        <v>1045</v>
      </c>
      <c r="C27" s="15"/>
      <c r="D27" s="131"/>
      <c r="E27" s="132"/>
      <c r="F27" s="132"/>
      <c r="G27" s="132"/>
      <c r="H27" s="132"/>
      <c r="I27" s="133"/>
      <c r="K27">
        <f>IF(D27="",1,0)</f>
        <v>1</v>
      </c>
    </row>
  </sheetData>
  <sheetProtection password="8095" sheet="1" objects="1" scenarios="1" selectLockedCells="1"/>
  <mergeCells count="18">
    <mergeCell ref="C16:I16"/>
    <mergeCell ref="C17:I17"/>
    <mergeCell ref="C14:I14"/>
    <mergeCell ref="C11:I11"/>
    <mergeCell ref="C12:I12"/>
    <mergeCell ref="C13:I13"/>
    <mergeCell ref="C15:I15"/>
    <mergeCell ref="C25:I25"/>
    <mergeCell ref="D27:I27"/>
    <mergeCell ref="C20:I20"/>
    <mergeCell ref="C22:I22"/>
    <mergeCell ref="C23:I23"/>
    <mergeCell ref="C24:I24"/>
    <mergeCell ref="C21:I21"/>
    <mergeCell ref="C3:I3"/>
    <mergeCell ref="C6:I6"/>
    <mergeCell ref="C7:I7"/>
    <mergeCell ref="C8:I8"/>
  </mergeCells>
  <conditionalFormatting sqref="A3 A11:A17 A20:A25 A6:A8 A27">
    <cfRule type="expression" priority="1" dxfId="0" stopIfTrue="1">
      <formula>$K3=1</formula>
    </cfRule>
  </conditionalFormatting>
  <dataValidations count="5">
    <dataValidation errorStyle="warning" type="textLength" operator="greaterThan" showInputMessage="1" errorTitle="Campo obbligatorio" error="Campo obbligatorio" sqref="C21:I23 C12:I15 C6:I8">
      <formula1>0</formula1>
    </dataValidation>
    <dataValidation type="date" operator="greaterThanOrEqual" allowBlank="1" showInputMessage="1" showErrorMessage="1" errorTitle="Campo obbligatorio" error="Campo obbligatorio" sqref="D27:I27">
      <formula1>36799</formula1>
    </dataValidation>
    <dataValidation allowBlank="1" showInputMessage="1" sqref="C24:I25 C16:I17"/>
    <dataValidation errorStyle="warning" operator="greaterThan" showInputMessage="1" errorTitle="Campo obbligatorio" error="Campo obbligatorio" sqref="C20:I20 C11:I11"/>
    <dataValidation type="list" allowBlank="1" showInputMessage="1" showErrorMessage="1" errorTitle="Campo obbligatorio" error="Campo obbligatorio" sqref="C3:I3">
      <formula1>Elenco_province</formula1>
    </dataValidation>
  </dataValidations>
  <printOptions/>
  <pageMargins left="0.75" right="0.75" top="0.77" bottom="1" header="0.22" footer="0.5"/>
  <pageSetup horizontalDpi="300" verticalDpi="3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25" sqref="A25"/>
    </sheetView>
  </sheetViews>
  <sheetFormatPr defaultColWidth="9.140625" defaultRowHeight="12.75"/>
  <cols>
    <col min="1" max="1" width="36.421875" style="0" customWidth="1"/>
    <col min="2" max="2" width="23.8515625" style="0" bestFit="1" customWidth="1"/>
  </cols>
  <sheetData>
    <row r="1" ht="18">
      <c r="A1" s="1" t="s">
        <v>171</v>
      </c>
    </row>
    <row r="2" ht="13.5" thickBot="1">
      <c r="A2" s="33" t="s">
        <v>177</v>
      </c>
    </row>
    <row r="3" spans="1:2" ht="13.5" thickBot="1">
      <c r="A3" s="78" t="s">
        <v>162</v>
      </c>
      <c r="B3" s="79" t="s">
        <v>163</v>
      </c>
    </row>
    <row r="4" spans="1:2" ht="12.75">
      <c r="A4" s="6" t="s">
        <v>164</v>
      </c>
      <c r="B4" s="82">
        <f>SUM('1 - Dati identificativi'!K:K)</f>
        <v>15</v>
      </c>
    </row>
    <row r="5" spans="1:2" ht="12.75">
      <c r="A5" s="7" t="s">
        <v>165</v>
      </c>
      <c r="B5" s="31">
        <f>SUM('2 - Soggiornanti'!K:K)</f>
        <v>22</v>
      </c>
    </row>
    <row r="6" spans="1:2" ht="12.75">
      <c r="A6" s="7" t="s">
        <v>166</v>
      </c>
      <c r="B6" s="31">
        <f>SUM('3 - Lavoro'!K:K)</f>
        <v>12</v>
      </c>
    </row>
    <row r="7" spans="1:2" ht="12.75">
      <c r="A7" s="7" t="s">
        <v>167</v>
      </c>
      <c r="B7" s="31">
        <f>SUM('4 - Alloggio'!K:K)</f>
        <v>9</v>
      </c>
    </row>
    <row r="8" spans="1:2" ht="12.75">
      <c r="A8" s="7" t="s">
        <v>168</v>
      </c>
      <c r="B8" s="31">
        <f>SUM('5 - Sanità'!K:K)</f>
        <v>20</v>
      </c>
    </row>
    <row r="9" spans="1:2" ht="12.75">
      <c r="A9" s="7" t="s">
        <v>169</v>
      </c>
      <c r="B9" s="31">
        <f>SUM('6 - Minori e scuola'!K:K)</f>
        <v>33</v>
      </c>
    </row>
    <row r="10" spans="1:2" ht="12.75">
      <c r="A10" s="7" t="s">
        <v>1360</v>
      </c>
      <c r="B10" s="31">
        <f>SUM('6bis - Minori non accompagnati'!K:K)</f>
        <v>4</v>
      </c>
    </row>
    <row r="11" spans="1:2" ht="12.75">
      <c r="A11" s="7" t="s">
        <v>429</v>
      </c>
      <c r="B11" s="31">
        <f>SUM('7 - Servizi sociali'!K:K)</f>
        <v>2</v>
      </c>
    </row>
    <row r="12" spans="1:2" ht="12.75">
      <c r="A12" s="7" t="s">
        <v>430</v>
      </c>
      <c r="B12" s="31">
        <f>SUM('8 - Fisco e previdenza'!K:K)</f>
        <v>3</v>
      </c>
    </row>
    <row r="13" spans="1:2" ht="12.75">
      <c r="A13" s="7" t="s">
        <v>853</v>
      </c>
      <c r="B13" s="31">
        <f>SUM('9 - Contenzioso'!M:M)</f>
        <v>0</v>
      </c>
    </row>
    <row r="14" spans="1:2" ht="12.75">
      <c r="A14" s="7" t="s">
        <v>854</v>
      </c>
      <c r="B14" s="31">
        <f>SUM('10 - Devianza'!K:K)</f>
        <v>37</v>
      </c>
    </row>
    <row r="15" spans="1:2" ht="12.75">
      <c r="A15" s="7" t="s">
        <v>855</v>
      </c>
      <c r="B15" s="31">
        <f>SUM('11 - Cultura e religione'!K:K)</f>
        <v>3</v>
      </c>
    </row>
    <row r="16" spans="1:2" ht="12.75">
      <c r="A16" s="7" t="s">
        <v>856</v>
      </c>
      <c r="B16" s="31">
        <f>SUM('12 - Iniziative del territorio'!K:K)</f>
        <v>0</v>
      </c>
    </row>
    <row r="17" spans="1:2" ht="12.75">
      <c r="A17" s="7" t="s">
        <v>857</v>
      </c>
      <c r="B17" s="31">
        <f>SUM('13 - Composizione del Consiglio'!K:K)</f>
        <v>2</v>
      </c>
    </row>
    <row r="18" spans="1:2" ht="12.75">
      <c r="A18" s="7" t="s">
        <v>858</v>
      </c>
      <c r="B18" s="31">
        <f>SUM('14 - Attività del Consiglio'!K:K)</f>
        <v>3</v>
      </c>
    </row>
    <row r="19" spans="1:2" ht="12.75">
      <c r="A19" s="7" t="s">
        <v>861</v>
      </c>
      <c r="B19" s="31">
        <f>SUM('15 - Sportello unico'!K:K)</f>
        <v>29</v>
      </c>
    </row>
    <row r="20" spans="1:2" ht="12.75">
      <c r="A20" s="7" t="s">
        <v>859</v>
      </c>
      <c r="B20" s="31">
        <f>SUM('16 - L''informazione'!K:K)</f>
        <v>9</v>
      </c>
    </row>
    <row r="21" spans="1:2" ht="13.5" thickBot="1">
      <c r="A21" s="8" t="s">
        <v>860</v>
      </c>
      <c r="B21" s="83">
        <f>SUM('17 - Scheda libera'!K:K)</f>
        <v>0</v>
      </c>
    </row>
    <row r="22" spans="1:2" ht="13.5" thickBot="1">
      <c r="A22" s="80" t="s">
        <v>170</v>
      </c>
      <c r="B22" s="81">
        <f>SUM(B4:B21)</f>
        <v>203</v>
      </c>
    </row>
  </sheetData>
  <sheetProtection password="8095" sheet="1" objects="1" scenarios="1" selectLockedCells="1"/>
  <conditionalFormatting sqref="A4:A22">
    <cfRule type="expression" priority="1" dxfId="0" stopIfTrue="1">
      <formula>$B4&gt;0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I1">
      <selection activeCell="Z11" sqref="Z11"/>
    </sheetView>
  </sheetViews>
  <sheetFormatPr defaultColWidth="9.140625" defaultRowHeight="12.75"/>
  <cols>
    <col min="1" max="1" width="20.140625" style="0" bestFit="1" customWidth="1"/>
    <col min="3" max="3" width="39.28125" style="0" bestFit="1" customWidth="1"/>
    <col min="5" max="5" width="32.57421875" style="0" bestFit="1" customWidth="1"/>
    <col min="7" max="7" width="33.421875" style="0" customWidth="1"/>
  </cols>
  <sheetData>
    <row r="1" spans="1:28" ht="13.5" thickBot="1">
      <c r="A1" s="9" t="s">
        <v>1141</v>
      </c>
      <c r="C1" s="9" t="s">
        <v>1243</v>
      </c>
      <c r="E1" s="9" t="s">
        <v>1486</v>
      </c>
      <c r="G1" s="9" t="s">
        <v>1487</v>
      </c>
      <c r="I1" s="3" t="s">
        <v>1491</v>
      </c>
      <c r="N1" s="3" t="s">
        <v>764</v>
      </c>
      <c r="S1" s="3" t="s">
        <v>1002</v>
      </c>
      <c r="X1" s="3" t="s">
        <v>1077</v>
      </c>
      <c r="Z1" s="3" t="s">
        <v>1090</v>
      </c>
      <c r="AB1" t="s">
        <v>934</v>
      </c>
    </row>
    <row r="2" spans="1:28" ht="12.75">
      <c r="A2" s="10" t="s">
        <v>1142</v>
      </c>
      <c r="C2" s="35" t="s">
        <v>1409</v>
      </c>
      <c r="E2" s="35" t="s">
        <v>1455</v>
      </c>
      <c r="G2" t="s">
        <v>1489</v>
      </c>
      <c r="I2">
        <v>2008</v>
      </c>
      <c r="N2" s="64" t="s">
        <v>768</v>
      </c>
      <c r="S2" t="s">
        <v>1006</v>
      </c>
      <c r="X2" t="s">
        <v>1078</v>
      </c>
      <c r="Z2" s="101" t="s">
        <v>1091</v>
      </c>
      <c r="AB2" t="s">
        <v>935</v>
      </c>
    </row>
    <row r="3" spans="1:28" ht="12.75">
      <c r="A3" s="11" t="s">
        <v>1143</v>
      </c>
      <c r="C3" s="35" t="s">
        <v>1249</v>
      </c>
      <c r="E3" s="35" t="s">
        <v>1454</v>
      </c>
      <c r="G3" t="s">
        <v>1488</v>
      </c>
      <c r="N3" s="64" t="s">
        <v>766</v>
      </c>
      <c r="S3" t="s">
        <v>1003</v>
      </c>
      <c r="X3" t="s">
        <v>1079</v>
      </c>
      <c r="Z3" s="101" t="s">
        <v>1092</v>
      </c>
      <c r="AB3" t="s">
        <v>937</v>
      </c>
    </row>
    <row r="4" spans="1:28" ht="12.75">
      <c r="A4" s="11" t="s">
        <v>1144</v>
      </c>
      <c r="C4" s="35" t="s">
        <v>1274</v>
      </c>
      <c r="E4" s="35" t="s">
        <v>1458</v>
      </c>
      <c r="I4" s="3" t="s">
        <v>179</v>
      </c>
      <c r="N4" s="64" t="s">
        <v>767</v>
      </c>
      <c r="S4" t="s">
        <v>1004</v>
      </c>
      <c r="X4" t="s">
        <v>1080</v>
      </c>
      <c r="Z4" s="101" t="s">
        <v>1093</v>
      </c>
      <c r="AB4" t="s">
        <v>936</v>
      </c>
    </row>
    <row r="5" spans="1:28" ht="13.5" thickBot="1">
      <c r="A5" s="11" t="s">
        <v>1145</v>
      </c>
      <c r="C5" s="35" t="s">
        <v>182</v>
      </c>
      <c r="E5" s="35" t="s">
        <v>260</v>
      </c>
      <c r="G5" s="3" t="s">
        <v>1495</v>
      </c>
      <c r="I5" t="s">
        <v>310</v>
      </c>
      <c r="N5" s="64" t="s">
        <v>765</v>
      </c>
      <c r="X5" t="s">
        <v>1081</v>
      </c>
      <c r="Z5" s="101" t="s">
        <v>1094</v>
      </c>
      <c r="AB5" t="s">
        <v>938</v>
      </c>
    </row>
    <row r="6" spans="1:26" ht="12.75" customHeight="1">
      <c r="A6" s="11" t="s">
        <v>1146</v>
      </c>
      <c r="C6" s="35" t="s">
        <v>1392</v>
      </c>
      <c r="E6" s="35" t="s">
        <v>1476</v>
      </c>
      <c r="G6" s="36" t="s">
        <v>1125</v>
      </c>
      <c r="H6" s="21"/>
      <c r="S6" s="3" t="s">
        <v>1007</v>
      </c>
      <c r="X6" t="s">
        <v>1082</v>
      </c>
      <c r="Z6" s="101" t="s">
        <v>1095</v>
      </c>
    </row>
    <row r="7" spans="1:24" ht="12.75" customHeight="1">
      <c r="A7" s="11" t="s">
        <v>1147</v>
      </c>
      <c r="C7" s="35" t="s">
        <v>183</v>
      </c>
      <c r="E7" s="35" t="s">
        <v>261</v>
      </c>
      <c r="G7" s="24" t="s">
        <v>1107</v>
      </c>
      <c r="H7" s="23"/>
      <c r="N7" s="3" t="s">
        <v>769</v>
      </c>
      <c r="S7" t="s">
        <v>821</v>
      </c>
      <c r="X7" t="s">
        <v>1083</v>
      </c>
    </row>
    <row r="8" spans="1:24" ht="25.5">
      <c r="A8" s="11" t="s">
        <v>1148</v>
      </c>
      <c r="C8" s="35" t="s">
        <v>184</v>
      </c>
      <c r="E8" s="35" t="s">
        <v>262</v>
      </c>
      <c r="G8" s="24" t="s">
        <v>1129</v>
      </c>
      <c r="H8" s="25"/>
      <c r="N8" t="s">
        <v>771</v>
      </c>
      <c r="S8" t="s">
        <v>1014</v>
      </c>
      <c r="X8" t="s">
        <v>1084</v>
      </c>
    </row>
    <row r="9" spans="1:24" ht="12.75">
      <c r="A9" s="11" t="s">
        <v>1149</v>
      </c>
      <c r="C9" s="35" t="s">
        <v>185</v>
      </c>
      <c r="E9" s="35" t="s">
        <v>1463</v>
      </c>
      <c r="G9" s="24" t="s">
        <v>1128</v>
      </c>
      <c r="H9" s="25"/>
      <c r="N9" t="s">
        <v>774</v>
      </c>
      <c r="S9" t="s">
        <v>1012</v>
      </c>
      <c r="X9" t="s">
        <v>1085</v>
      </c>
    </row>
    <row r="10" spans="1:24" ht="25.5">
      <c r="A10" s="11" t="s">
        <v>1150</v>
      </c>
      <c r="C10" s="35" t="s">
        <v>1394</v>
      </c>
      <c r="E10" s="35" t="s">
        <v>1467</v>
      </c>
      <c r="G10" s="22" t="s">
        <v>1130</v>
      </c>
      <c r="H10" s="25"/>
      <c r="I10" t="s">
        <v>344</v>
      </c>
      <c r="L10" t="s">
        <v>523</v>
      </c>
      <c r="N10" t="s">
        <v>770</v>
      </c>
      <c r="S10" t="s">
        <v>1011</v>
      </c>
      <c r="X10" t="s">
        <v>1086</v>
      </c>
    </row>
    <row r="11" spans="1:24" ht="25.5">
      <c r="A11" s="11" t="s">
        <v>1151</v>
      </c>
      <c r="C11" s="35" t="s">
        <v>1416</v>
      </c>
      <c r="E11" s="35" t="s">
        <v>1464</v>
      </c>
      <c r="G11" s="22" t="s">
        <v>1123</v>
      </c>
      <c r="H11" s="25"/>
      <c r="I11" t="s">
        <v>345</v>
      </c>
      <c r="L11" t="s">
        <v>524</v>
      </c>
      <c r="N11" t="s">
        <v>775</v>
      </c>
      <c r="S11" t="s">
        <v>1009</v>
      </c>
      <c r="X11" t="s">
        <v>1087</v>
      </c>
    </row>
    <row r="12" spans="1:24" ht="25.5">
      <c r="A12" s="11" t="s">
        <v>1152</v>
      </c>
      <c r="C12" s="35" t="s">
        <v>1281</v>
      </c>
      <c r="E12" s="35" t="s">
        <v>1452</v>
      </c>
      <c r="G12" s="22" t="s">
        <v>1124</v>
      </c>
      <c r="H12" s="25"/>
      <c r="I12" t="s">
        <v>346</v>
      </c>
      <c r="L12" t="s">
        <v>525</v>
      </c>
      <c r="N12" t="s">
        <v>772</v>
      </c>
      <c r="S12" t="s">
        <v>1008</v>
      </c>
      <c r="X12" t="s">
        <v>1088</v>
      </c>
    </row>
    <row r="13" spans="1:24" ht="12.75" customHeight="1">
      <c r="A13" s="11" t="s">
        <v>1153</v>
      </c>
      <c r="C13" s="35" t="s">
        <v>1368</v>
      </c>
      <c r="E13" s="35" t="s">
        <v>263</v>
      </c>
      <c r="G13" s="24" t="s">
        <v>1126</v>
      </c>
      <c r="H13" s="23"/>
      <c r="I13" t="s">
        <v>348</v>
      </c>
      <c r="L13" t="s">
        <v>1107</v>
      </c>
      <c r="N13" t="s">
        <v>773</v>
      </c>
      <c r="S13" t="s">
        <v>1010</v>
      </c>
      <c r="X13" t="s">
        <v>1089</v>
      </c>
    </row>
    <row r="14" spans="1:19" ht="13.5" thickBot="1">
      <c r="A14" s="11" t="s">
        <v>1154</v>
      </c>
      <c r="C14" s="35" t="s">
        <v>1375</v>
      </c>
      <c r="E14" s="35" t="s">
        <v>264</v>
      </c>
      <c r="G14" s="26" t="s">
        <v>1127</v>
      </c>
      <c r="H14" s="27"/>
      <c r="I14" t="s">
        <v>347</v>
      </c>
      <c r="S14" t="s">
        <v>1013</v>
      </c>
    </row>
    <row r="15" spans="1:14" ht="12.75">
      <c r="A15" s="11" t="s">
        <v>1155</v>
      </c>
      <c r="C15" s="35" t="s">
        <v>186</v>
      </c>
      <c r="E15" s="35" t="s">
        <v>265</v>
      </c>
      <c r="N15" s="3" t="s">
        <v>776</v>
      </c>
    </row>
    <row r="16" spans="1:19" ht="12.75">
      <c r="A16" s="11" t="s">
        <v>180</v>
      </c>
      <c r="C16" s="35" t="s">
        <v>1401</v>
      </c>
      <c r="E16" s="35" t="s">
        <v>1451</v>
      </c>
      <c r="G16" t="s">
        <v>326</v>
      </c>
      <c r="N16" t="s">
        <v>777</v>
      </c>
      <c r="S16" s="3" t="s">
        <v>1015</v>
      </c>
    </row>
    <row r="17" spans="1:19" ht="12.75">
      <c r="A17" s="11" t="s">
        <v>1156</v>
      </c>
      <c r="C17" s="35" t="s">
        <v>187</v>
      </c>
      <c r="E17" s="35" t="s">
        <v>1482</v>
      </c>
      <c r="G17" t="s">
        <v>327</v>
      </c>
      <c r="N17" t="s">
        <v>783</v>
      </c>
      <c r="S17" t="s">
        <v>1016</v>
      </c>
    </row>
    <row r="18" spans="1:19" ht="12.75">
      <c r="A18" s="11" t="s">
        <v>1157</v>
      </c>
      <c r="C18" s="35" t="s">
        <v>1418</v>
      </c>
      <c r="E18" s="35" t="s">
        <v>1462</v>
      </c>
      <c r="G18" t="s">
        <v>328</v>
      </c>
      <c r="N18" t="s">
        <v>781</v>
      </c>
      <c r="S18" t="s">
        <v>1005</v>
      </c>
    </row>
    <row r="19" spans="1:19" ht="25.5">
      <c r="A19" s="11" t="s">
        <v>1158</v>
      </c>
      <c r="C19" s="35" t="s">
        <v>1250</v>
      </c>
      <c r="E19" s="35" t="s">
        <v>266</v>
      </c>
      <c r="N19" t="s">
        <v>782</v>
      </c>
      <c r="S19" t="s">
        <v>823</v>
      </c>
    </row>
    <row r="20" spans="1:19" ht="12.75">
      <c r="A20" s="11" t="s">
        <v>1159</v>
      </c>
      <c r="C20" s="35" t="s">
        <v>1426</v>
      </c>
      <c r="E20" s="35" t="s">
        <v>1465</v>
      </c>
      <c r="N20" t="s">
        <v>778</v>
      </c>
      <c r="S20" t="s">
        <v>1018</v>
      </c>
    </row>
    <row r="21" spans="1:19" ht="12.75">
      <c r="A21" s="11" t="s">
        <v>1160</v>
      </c>
      <c r="C21" s="35" t="s">
        <v>188</v>
      </c>
      <c r="E21" s="35" t="s">
        <v>1469</v>
      </c>
      <c r="G21" t="s">
        <v>13</v>
      </c>
      <c r="I21" t="s">
        <v>1519</v>
      </c>
      <c r="L21" t="s">
        <v>1073</v>
      </c>
      <c r="N21" t="s">
        <v>780</v>
      </c>
      <c r="S21" t="s">
        <v>822</v>
      </c>
    </row>
    <row r="22" spans="1:19" ht="12.75">
      <c r="A22" s="11" t="s">
        <v>1161</v>
      </c>
      <c r="C22" s="35" t="s">
        <v>189</v>
      </c>
      <c r="E22" s="35" t="s">
        <v>267</v>
      </c>
      <c r="G22" t="s">
        <v>7</v>
      </c>
      <c r="I22" t="s">
        <v>1</v>
      </c>
      <c r="L22" t="s">
        <v>1074</v>
      </c>
      <c r="N22" t="s">
        <v>779</v>
      </c>
      <c r="S22" t="s">
        <v>1017</v>
      </c>
    </row>
    <row r="23" spans="1:12" ht="12.75">
      <c r="A23" s="11" t="s">
        <v>1162</v>
      </c>
      <c r="C23" s="35" t="s">
        <v>1304</v>
      </c>
      <c r="E23" s="35" t="s">
        <v>1483</v>
      </c>
      <c r="G23" t="s">
        <v>4</v>
      </c>
      <c r="I23" t="s">
        <v>1523</v>
      </c>
      <c r="L23" t="s">
        <v>1075</v>
      </c>
    </row>
    <row r="24" spans="1:19" ht="12.75">
      <c r="A24" s="11" t="s">
        <v>1163</v>
      </c>
      <c r="C24" s="35" t="s">
        <v>190</v>
      </c>
      <c r="E24" s="35" t="s">
        <v>1459</v>
      </c>
      <c r="G24" t="s">
        <v>11</v>
      </c>
      <c r="I24" t="s">
        <v>1524</v>
      </c>
      <c r="N24" s="3" t="s">
        <v>788</v>
      </c>
      <c r="S24" s="3" t="s">
        <v>1019</v>
      </c>
    </row>
    <row r="25" spans="1:19" ht="12.75">
      <c r="A25" s="11" t="s">
        <v>1164</v>
      </c>
      <c r="C25" s="35" t="s">
        <v>193</v>
      </c>
      <c r="E25" s="35" t="s">
        <v>1470</v>
      </c>
      <c r="G25" t="s">
        <v>1107</v>
      </c>
      <c r="I25" t="s">
        <v>1529</v>
      </c>
      <c r="N25" t="s">
        <v>786</v>
      </c>
      <c r="S25" t="s">
        <v>1023</v>
      </c>
    </row>
    <row r="26" spans="1:19" ht="12.75">
      <c r="A26" s="11" t="s">
        <v>1165</v>
      </c>
      <c r="C26" s="35" t="s">
        <v>1269</v>
      </c>
      <c r="E26" s="35" t="s">
        <v>1453</v>
      </c>
      <c r="G26" t="s">
        <v>1506</v>
      </c>
      <c r="I26" t="s">
        <v>1521</v>
      </c>
      <c r="N26" t="s">
        <v>784</v>
      </c>
      <c r="S26" t="s">
        <v>1020</v>
      </c>
    </row>
    <row r="27" spans="1:19" ht="12.75">
      <c r="A27" s="11" t="s">
        <v>1166</v>
      </c>
      <c r="C27" s="35" t="s">
        <v>1267</v>
      </c>
      <c r="E27" s="35" t="s">
        <v>268</v>
      </c>
      <c r="G27" t="s">
        <v>1530</v>
      </c>
      <c r="I27" t="s">
        <v>1522</v>
      </c>
      <c r="N27" t="s">
        <v>789</v>
      </c>
      <c r="S27" t="s">
        <v>1005</v>
      </c>
    </row>
    <row r="28" spans="1:19" ht="12.75">
      <c r="A28" s="11" t="s">
        <v>1167</v>
      </c>
      <c r="C28" s="35" t="s">
        <v>1266</v>
      </c>
      <c r="E28" s="35" t="s">
        <v>269</v>
      </c>
      <c r="G28" t="s">
        <v>1502</v>
      </c>
      <c r="I28" t="s">
        <v>1525</v>
      </c>
      <c r="N28" t="s">
        <v>787</v>
      </c>
      <c r="S28" t="s">
        <v>1021</v>
      </c>
    </row>
    <row r="29" spans="1:19" ht="12.75">
      <c r="A29" s="11" t="s">
        <v>1168</v>
      </c>
      <c r="C29" s="35" t="s">
        <v>1419</v>
      </c>
      <c r="E29" s="35" t="s">
        <v>270</v>
      </c>
      <c r="G29" t="s">
        <v>2</v>
      </c>
      <c r="I29" t="s">
        <v>1520</v>
      </c>
      <c r="N29" t="s">
        <v>832</v>
      </c>
      <c r="S29" t="s">
        <v>1022</v>
      </c>
    </row>
    <row r="30" spans="1:14" ht="12.75">
      <c r="A30" s="11" t="s">
        <v>1169</v>
      </c>
      <c r="C30" s="35" t="s">
        <v>1265</v>
      </c>
      <c r="E30" s="35" t="s">
        <v>1474</v>
      </c>
      <c r="G30" t="s">
        <v>9</v>
      </c>
      <c r="N30" t="s">
        <v>785</v>
      </c>
    </row>
    <row r="31" spans="1:19" ht="12.75">
      <c r="A31" s="11" t="s">
        <v>1170</v>
      </c>
      <c r="C31" s="35" t="s">
        <v>1435</v>
      </c>
      <c r="E31" s="35" t="s">
        <v>1480</v>
      </c>
      <c r="G31" t="s">
        <v>10</v>
      </c>
      <c r="S31" s="3" t="s">
        <v>1024</v>
      </c>
    </row>
    <row r="32" spans="1:19" ht="12.75">
      <c r="A32" s="11" t="s">
        <v>1171</v>
      </c>
      <c r="C32" s="35" t="s">
        <v>1261</v>
      </c>
      <c r="E32" s="35" t="s">
        <v>1461</v>
      </c>
      <c r="G32" t="s">
        <v>1501</v>
      </c>
      <c r="N32" s="3" t="s">
        <v>862</v>
      </c>
      <c r="S32" t="s">
        <v>828</v>
      </c>
    </row>
    <row r="33" spans="1:19" ht="12.75">
      <c r="A33" s="11" t="s">
        <v>1172</v>
      </c>
      <c r="C33" s="35" t="s">
        <v>1279</v>
      </c>
      <c r="E33" s="35" t="s">
        <v>1472</v>
      </c>
      <c r="G33" t="s">
        <v>14</v>
      </c>
      <c r="N33" t="s">
        <v>863</v>
      </c>
      <c r="S33" t="s">
        <v>825</v>
      </c>
    </row>
    <row r="34" spans="1:19" ht="12.75">
      <c r="A34" s="11" t="s">
        <v>1173</v>
      </c>
      <c r="C34" s="35" t="s">
        <v>1395</v>
      </c>
      <c r="E34" s="35" t="s">
        <v>1475</v>
      </c>
      <c r="G34" t="s">
        <v>0</v>
      </c>
      <c r="N34" t="s">
        <v>790</v>
      </c>
      <c r="S34" t="s">
        <v>1025</v>
      </c>
    </row>
    <row r="35" spans="1:19" ht="12.75">
      <c r="A35" s="11" t="s">
        <v>1174</v>
      </c>
      <c r="C35" s="35" t="s">
        <v>1380</v>
      </c>
      <c r="E35" s="35" t="s">
        <v>1450</v>
      </c>
      <c r="G35" t="s">
        <v>1508</v>
      </c>
      <c r="S35" t="s">
        <v>827</v>
      </c>
    </row>
    <row r="36" spans="1:19" ht="12.75">
      <c r="A36" s="11" t="s">
        <v>1175</v>
      </c>
      <c r="C36" s="35" t="s">
        <v>1278</v>
      </c>
      <c r="E36" s="35" t="s">
        <v>1479</v>
      </c>
      <c r="G36" t="s">
        <v>1527</v>
      </c>
      <c r="I36" t="s">
        <v>46</v>
      </c>
      <c r="N36" s="3" t="s">
        <v>913</v>
      </c>
      <c r="S36" t="s">
        <v>826</v>
      </c>
    </row>
    <row r="37" spans="1:19" ht="12.75">
      <c r="A37" s="11" t="s">
        <v>1176</v>
      </c>
      <c r="C37" s="35" t="s">
        <v>1372</v>
      </c>
      <c r="E37" s="35" t="s">
        <v>1477</v>
      </c>
      <c r="G37" t="s">
        <v>1504</v>
      </c>
      <c r="I37" t="s">
        <v>1523</v>
      </c>
      <c r="N37" t="s">
        <v>965</v>
      </c>
      <c r="S37" t="s">
        <v>824</v>
      </c>
    </row>
    <row r="38" spans="1:14" ht="12.75">
      <c r="A38" s="11" t="s">
        <v>1177</v>
      </c>
      <c r="C38" s="35" t="s">
        <v>1287</v>
      </c>
      <c r="E38" s="35" t="s">
        <v>1484</v>
      </c>
      <c r="G38" t="s">
        <v>1536</v>
      </c>
      <c r="I38" t="s">
        <v>1524</v>
      </c>
      <c r="N38" t="s">
        <v>902</v>
      </c>
    </row>
    <row r="39" spans="1:19" ht="12.75">
      <c r="A39" s="11" t="s">
        <v>1178</v>
      </c>
      <c r="C39" s="35" t="s">
        <v>1436</v>
      </c>
      <c r="E39" s="35" t="s">
        <v>1485</v>
      </c>
      <c r="G39" t="s">
        <v>1535</v>
      </c>
      <c r="I39" t="s">
        <v>1521</v>
      </c>
      <c r="N39" t="s">
        <v>918</v>
      </c>
      <c r="S39" s="3" t="s">
        <v>1026</v>
      </c>
    </row>
    <row r="40" spans="1:19" ht="12.75">
      <c r="A40" s="11" t="s">
        <v>1179</v>
      </c>
      <c r="C40" s="35" t="s">
        <v>1420</v>
      </c>
      <c r="E40" s="35" t="s">
        <v>1460</v>
      </c>
      <c r="G40" t="s">
        <v>3</v>
      </c>
      <c r="I40" t="s">
        <v>1525</v>
      </c>
      <c r="N40" t="s">
        <v>909</v>
      </c>
      <c r="S40" t="s">
        <v>1027</v>
      </c>
    </row>
    <row r="41" spans="1:19" ht="12.75">
      <c r="A41" s="11" t="s">
        <v>1180</v>
      </c>
      <c r="C41" s="35" t="s">
        <v>194</v>
      </c>
      <c r="E41" s="35" t="s">
        <v>1466</v>
      </c>
      <c r="G41" t="s">
        <v>1513</v>
      </c>
      <c r="N41" t="s">
        <v>868</v>
      </c>
      <c r="S41" t="s">
        <v>1033</v>
      </c>
    </row>
    <row r="42" spans="1:19" ht="12.75">
      <c r="A42" s="11" t="s">
        <v>1182</v>
      </c>
      <c r="C42" s="35" t="s">
        <v>1417</v>
      </c>
      <c r="E42" s="35" t="s">
        <v>1478</v>
      </c>
      <c r="G42" t="s">
        <v>1505</v>
      </c>
      <c r="N42" t="s">
        <v>869</v>
      </c>
      <c r="S42" t="s">
        <v>795</v>
      </c>
    </row>
    <row r="43" spans="1:19" ht="12.75">
      <c r="A43" s="11" t="s">
        <v>1181</v>
      </c>
      <c r="C43" s="35" t="s">
        <v>1296</v>
      </c>
      <c r="E43" s="35" t="s">
        <v>1456</v>
      </c>
      <c r="G43" t="s">
        <v>1510</v>
      </c>
      <c r="N43" t="s">
        <v>915</v>
      </c>
      <c r="S43" t="s">
        <v>797</v>
      </c>
    </row>
    <row r="44" spans="1:19" ht="12.75">
      <c r="A44" s="11" t="s">
        <v>1183</v>
      </c>
      <c r="C44" s="35" t="s">
        <v>1248</v>
      </c>
      <c r="E44" s="35" t="s">
        <v>1481</v>
      </c>
      <c r="G44" t="s">
        <v>8</v>
      </c>
      <c r="N44" t="s">
        <v>920</v>
      </c>
      <c r="S44" t="s">
        <v>1034</v>
      </c>
    </row>
    <row r="45" spans="1:19" ht="12.75">
      <c r="A45" s="11" t="s">
        <v>1184</v>
      </c>
      <c r="C45" s="35" t="s">
        <v>1366</v>
      </c>
      <c r="E45" s="35" t="s">
        <v>1468</v>
      </c>
      <c r="G45" t="s">
        <v>1528</v>
      </c>
      <c r="N45" t="s">
        <v>905</v>
      </c>
      <c r="S45" t="s">
        <v>1031</v>
      </c>
    </row>
    <row r="46" spans="1:19" ht="12.75">
      <c r="A46" s="11" t="s">
        <v>1185</v>
      </c>
      <c r="C46" s="35" t="s">
        <v>195</v>
      </c>
      <c r="E46" s="35" t="s">
        <v>1471</v>
      </c>
      <c r="G46" t="s">
        <v>1531</v>
      </c>
      <c r="N46" t="s">
        <v>968</v>
      </c>
      <c r="S46" t="s">
        <v>793</v>
      </c>
    </row>
    <row r="47" spans="1:19" ht="12.75">
      <c r="A47" s="11" t="s">
        <v>1186</v>
      </c>
      <c r="C47" s="35" t="s">
        <v>196</v>
      </c>
      <c r="E47" s="35" t="s">
        <v>1473</v>
      </c>
      <c r="G47" t="s">
        <v>1533</v>
      </c>
      <c r="N47" t="s">
        <v>964</v>
      </c>
      <c r="S47" t="s">
        <v>1011</v>
      </c>
    </row>
    <row r="48" spans="1:19" ht="12.75">
      <c r="A48" s="11" t="s">
        <v>1187</v>
      </c>
      <c r="C48" s="35" t="s">
        <v>197</v>
      </c>
      <c r="E48" s="35" t="s">
        <v>1457</v>
      </c>
      <c r="G48" t="s">
        <v>1037</v>
      </c>
      <c r="N48" t="s">
        <v>966</v>
      </c>
      <c r="S48" t="s">
        <v>1035</v>
      </c>
    </row>
    <row r="49" spans="1:19" ht="12.75">
      <c r="A49" s="11" t="s">
        <v>1188</v>
      </c>
      <c r="C49" s="35" t="s">
        <v>1271</v>
      </c>
      <c r="E49" s="35" t="s">
        <v>271</v>
      </c>
      <c r="G49" t="s">
        <v>1507</v>
      </c>
      <c r="N49" t="s">
        <v>903</v>
      </c>
      <c r="S49" t="s">
        <v>794</v>
      </c>
    </row>
    <row r="50" spans="1:19" ht="12.75">
      <c r="A50" s="11" t="s">
        <v>1189</v>
      </c>
      <c r="C50" s="35" t="s">
        <v>198</v>
      </c>
      <c r="G50" t="s">
        <v>1503</v>
      </c>
      <c r="N50" t="s">
        <v>904</v>
      </c>
      <c r="S50" t="s">
        <v>796</v>
      </c>
    </row>
    <row r="51" spans="1:19" ht="12.75">
      <c r="A51" s="11" t="s">
        <v>1190</v>
      </c>
      <c r="C51" s="35" t="s">
        <v>1362</v>
      </c>
      <c r="G51" t="s">
        <v>1509</v>
      </c>
      <c r="N51" t="s">
        <v>967</v>
      </c>
      <c r="S51" t="s">
        <v>1029</v>
      </c>
    </row>
    <row r="52" spans="1:19" ht="12.75">
      <c r="A52" s="11" t="s">
        <v>1191</v>
      </c>
      <c r="C52" s="35" t="s">
        <v>1410</v>
      </c>
      <c r="G52" t="s">
        <v>1500</v>
      </c>
      <c r="N52" t="s">
        <v>870</v>
      </c>
      <c r="S52" t="s">
        <v>1028</v>
      </c>
    </row>
    <row r="53" spans="1:19" ht="12.75">
      <c r="A53" s="11" t="s">
        <v>1192</v>
      </c>
      <c r="C53" s="35" t="s">
        <v>1365</v>
      </c>
      <c r="G53" t="s">
        <v>1532</v>
      </c>
      <c r="N53" t="s">
        <v>919</v>
      </c>
      <c r="S53" t="s">
        <v>1032</v>
      </c>
    </row>
    <row r="54" spans="1:19" ht="12.75">
      <c r="A54" s="11" t="s">
        <v>1193</v>
      </c>
      <c r="C54" s="35" t="s">
        <v>1273</v>
      </c>
      <c r="G54" t="s">
        <v>1534</v>
      </c>
      <c r="N54" t="s">
        <v>866</v>
      </c>
      <c r="S54" t="s">
        <v>1030</v>
      </c>
    </row>
    <row r="55" spans="1:19" ht="12.75">
      <c r="A55" s="11" t="s">
        <v>1194</v>
      </c>
      <c r="C55" s="35" t="s">
        <v>1385</v>
      </c>
      <c r="G55" t="s">
        <v>1511</v>
      </c>
      <c r="N55" t="s">
        <v>963</v>
      </c>
      <c r="S55" t="s">
        <v>792</v>
      </c>
    </row>
    <row r="56" spans="1:14" ht="12.75">
      <c r="A56" s="11" t="s">
        <v>1195</v>
      </c>
      <c r="C56" s="35" t="s">
        <v>1270</v>
      </c>
      <c r="G56" t="s">
        <v>5</v>
      </c>
      <c r="N56" t="s">
        <v>912</v>
      </c>
    </row>
    <row r="57" spans="1:14" ht="12.75">
      <c r="A57" s="11" t="s">
        <v>1196</v>
      </c>
      <c r="C57" s="35" t="s">
        <v>1276</v>
      </c>
      <c r="G57" t="s">
        <v>1512</v>
      </c>
      <c r="N57" t="s">
        <v>867</v>
      </c>
    </row>
    <row r="58" spans="1:14" ht="12.75">
      <c r="A58" s="11" t="s">
        <v>1197</v>
      </c>
      <c r="C58" s="35" t="s">
        <v>199</v>
      </c>
      <c r="G58" t="s">
        <v>6</v>
      </c>
      <c r="N58" t="s">
        <v>911</v>
      </c>
    </row>
    <row r="59" spans="1:14" ht="12.75">
      <c r="A59" s="11" t="s">
        <v>1198</v>
      </c>
      <c r="C59" s="35" t="s">
        <v>1383</v>
      </c>
      <c r="N59" t="s">
        <v>910</v>
      </c>
    </row>
    <row r="60" spans="1:14" ht="12.75">
      <c r="A60" s="11" t="s">
        <v>1199</v>
      </c>
      <c r="C60" s="35" t="s">
        <v>1259</v>
      </c>
      <c r="N60" t="s">
        <v>829</v>
      </c>
    </row>
    <row r="61" spans="1:14" ht="12.75">
      <c r="A61" s="11" t="s">
        <v>1200</v>
      </c>
      <c r="C61" s="35" t="s">
        <v>1252</v>
      </c>
      <c r="N61" t="s">
        <v>917</v>
      </c>
    </row>
    <row r="62" spans="1:14" ht="12.75">
      <c r="A62" s="11" t="s">
        <v>1201</v>
      </c>
      <c r="C62" s="35" t="s">
        <v>1280</v>
      </c>
      <c r="N62" t="s">
        <v>908</v>
      </c>
    </row>
    <row r="63" spans="1:14" ht="12.75">
      <c r="A63" s="11" t="s">
        <v>1202</v>
      </c>
      <c r="C63" s="35" t="s">
        <v>1427</v>
      </c>
      <c r="N63" t="s">
        <v>916</v>
      </c>
    </row>
    <row r="64" spans="1:14" ht="12.75">
      <c r="A64" s="11" t="s">
        <v>1203</v>
      </c>
      <c r="C64" s="35" t="s">
        <v>1282</v>
      </c>
      <c r="N64" t="s">
        <v>906</v>
      </c>
    </row>
    <row r="65" spans="1:14" ht="12.75">
      <c r="A65" s="11" t="s">
        <v>1204</v>
      </c>
      <c r="C65" s="35" t="s">
        <v>200</v>
      </c>
      <c r="N65" t="s">
        <v>914</v>
      </c>
    </row>
    <row r="66" spans="1:14" ht="12.75">
      <c r="A66" s="11" t="s">
        <v>1205</v>
      </c>
      <c r="C66" s="35" t="s">
        <v>1275</v>
      </c>
      <c r="N66" t="s">
        <v>907</v>
      </c>
    </row>
    <row r="67" spans="1:14" ht="12.75">
      <c r="A67" s="11" t="s">
        <v>1206</v>
      </c>
      <c r="C67" s="35" t="s">
        <v>201</v>
      </c>
      <c r="N67" t="s">
        <v>865</v>
      </c>
    </row>
    <row r="68" spans="1:14" ht="12.75">
      <c r="A68" s="11" t="s">
        <v>1207</v>
      </c>
      <c r="C68" s="35" t="s">
        <v>202</v>
      </c>
      <c r="G68" t="s">
        <v>17</v>
      </c>
      <c r="N68" t="s">
        <v>864</v>
      </c>
    </row>
    <row r="69" spans="1:7" ht="12.75">
      <c r="A69" s="11" t="s">
        <v>1208</v>
      </c>
      <c r="C69" s="35" t="s">
        <v>1254</v>
      </c>
      <c r="G69" t="s">
        <v>1107</v>
      </c>
    </row>
    <row r="70" spans="1:19" ht="12.75">
      <c r="A70" s="11" t="s">
        <v>1209</v>
      </c>
      <c r="C70" s="35" t="s">
        <v>203</v>
      </c>
      <c r="G70" t="s">
        <v>1514</v>
      </c>
      <c r="N70" s="3" t="s">
        <v>969</v>
      </c>
      <c r="S70" s="3" t="s">
        <v>798</v>
      </c>
    </row>
    <row r="71" spans="1:19" ht="12.75">
      <c r="A71" s="11" t="s">
        <v>1210</v>
      </c>
      <c r="C71" s="35" t="s">
        <v>204</v>
      </c>
      <c r="G71" t="s">
        <v>1515</v>
      </c>
      <c r="N71" t="s">
        <v>971</v>
      </c>
      <c r="S71" t="s">
        <v>804</v>
      </c>
    </row>
    <row r="72" spans="1:19" ht="12.75">
      <c r="A72" s="11" t="s">
        <v>1211</v>
      </c>
      <c r="C72" s="35" t="s">
        <v>1421</v>
      </c>
      <c r="G72" t="s">
        <v>128</v>
      </c>
      <c r="N72" t="s">
        <v>976</v>
      </c>
      <c r="S72" t="s">
        <v>799</v>
      </c>
    </row>
    <row r="73" spans="1:19" ht="12.75">
      <c r="A73" s="11" t="s">
        <v>1212</v>
      </c>
      <c r="C73" s="35" t="s">
        <v>1377</v>
      </c>
      <c r="G73" t="s">
        <v>1516</v>
      </c>
      <c r="N73" t="s">
        <v>972</v>
      </c>
      <c r="S73" t="s">
        <v>802</v>
      </c>
    </row>
    <row r="74" spans="1:19" ht="12.75">
      <c r="A74" s="11" t="s">
        <v>1213</v>
      </c>
      <c r="C74" s="35" t="s">
        <v>1277</v>
      </c>
      <c r="N74" t="s">
        <v>974</v>
      </c>
      <c r="S74" t="s">
        <v>803</v>
      </c>
    </row>
    <row r="75" spans="1:19" ht="12.75">
      <c r="A75" s="11" t="s">
        <v>1214</v>
      </c>
      <c r="C75" s="35" t="s">
        <v>205</v>
      </c>
      <c r="N75" t="s">
        <v>975</v>
      </c>
      <c r="S75" t="s">
        <v>801</v>
      </c>
    </row>
    <row r="76" spans="1:19" ht="12.75">
      <c r="A76" s="11" t="s">
        <v>1215</v>
      </c>
      <c r="C76" s="35" t="s">
        <v>1260</v>
      </c>
      <c r="N76" t="s">
        <v>973</v>
      </c>
      <c r="S76" t="s">
        <v>830</v>
      </c>
    </row>
    <row r="77" spans="1:14" ht="12.75">
      <c r="A77" s="11" t="s">
        <v>1216</v>
      </c>
      <c r="C77" s="35" t="s">
        <v>1411</v>
      </c>
      <c r="N77" t="s">
        <v>970</v>
      </c>
    </row>
    <row r="78" spans="1:3" ht="12.75">
      <c r="A78" s="11" t="s">
        <v>1217</v>
      </c>
      <c r="C78" s="35" t="s">
        <v>1291</v>
      </c>
    </row>
    <row r="79" spans="1:19" ht="12.75">
      <c r="A79" s="11" t="s">
        <v>1218</v>
      </c>
      <c r="C79" s="35" t="s">
        <v>1437</v>
      </c>
      <c r="G79" t="s">
        <v>41</v>
      </c>
      <c r="N79" s="3" t="s">
        <v>977</v>
      </c>
      <c r="S79" s="3" t="s">
        <v>805</v>
      </c>
    </row>
    <row r="80" spans="1:19" ht="12.75">
      <c r="A80" s="11" t="s">
        <v>1219</v>
      </c>
      <c r="C80" s="35" t="s">
        <v>1438</v>
      </c>
      <c r="G80" t="s">
        <v>1107</v>
      </c>
      <c r="N80" t="s">
        <v>984</v>
      </c>
      <c r="S80" t="s">
        <v>807</v>
      </c>
    </row>
    <row r="81" spans="1:19" ht="12.75">
      <c r="A81" s="11" t="s">
        <v>1220</v>
      </c>
      <c r="C81" s="35" t="s">
        <v>1305</v>
      </c>
      <c r="G81" t="s">
        <v>43</v>
      </c>
      <c r="N81" t="s">
        <v>981</v>
      </c>
      <c r="S81" t="s">
        <v>809</v>
      </c>
    </row>
    <row r="82" spans="1:19" ht="12.75">
      <c r="A82" s="11" t="s">
        <v>1221</v>
      </c>
      <c r="C82" s="35" t="s">
        <v>206</v>
      </c>
      <c r="G82" t="s">
        <v>45</v>
      </c>
      <c r="N82" t="s">
        <v>978</v>
      </c>
      <c r="S82" t="s">
        <v>806</v>
      </c>
    </row>
    <row r="83" spans="1:19" ht="12.75">
      <c r="A83" s="11" t="s">
        <v>1222</v>
      </c>
      <c r="C83" s="35" t="s">
        <v>1439</v>
      </c>
      <c r="G83" t="s">
        <v>1517</v>
      </c>
      <c r="N83" t="s">
        <v>980</v>
      </c>
      <c r="S83" t="s">
        <v>808</v>
      </c>
    </row>
    <row r="84" spans="1:14" ht="12.75">
      <c r="A84" s="11" t="s">
        <v>1223</v>
      </c>
      <c r="C84" s="35" t="s">
        <v>207</v>
      </c>
      <c r="G84" t="s">
        <v>1518</v>
      </c>
      <c r="N84" t="s">
        <v>983</v>
      </c>
    </row>
    <row r="85" spans="1:14" ht="12.75">
      <c r="A85" s="11" t="s">
        <v>1224</v>
      </c>
      <c r="C85" s="35" t="s">
        <v>208</v>
      </c>
      <c r="G85" t="s">
        <v>44</v>
      </c>
      <c r="N85" t="s">
        <v>979</v>
      </c>
    </row>
    <row r="86" spans="1:14" ht="12.75">
      <c r="A86" s="11" t="s">
        <v>1225</v>
      </c>
      <c r="C86" s="35" t="s">
        <v>209</v>
      </c>
      <c r="G86" t="s">
        <v>42</v>
      </c>
      <c r="N86" t="s">
        <v>982</v>
      </c>
    </row>
    <row r="87" spans="1:14" ht="12.75">
      <c r="A87" s="11" t="s">
        <v>1226</v>
      </c>
      <c r="C87" s="35" t="s">
        <v>1378</v>
      </c>
      <c r="G87" t="s">
        <v>129</v>
      </c>
      <c r="N87" t="s">
        <v>985</v>
      </c>
    </row>
    <row r="88" spans="1:7" ht="12.75">
      <c r="A88" s="11" t="s">
        <v>1227</v>
      </c>
      <c r="C88" s="35" t="s">
        <v>210</v>
      </c>
      <c r="G88" t="s">
        <v>130</v>
      </c>
    </row>
    <row r="89" spans="1:19" ht="12.75">
      <c r="A89" s="11" t="s">
        <v>1228</v>
      </c>
      <c r="C89" s="35" t="s">
        <v>1298</v>
      </c>
      <c r="G89" t="s">
        <v>131</v>
      </c>
      <c r="N89" s="3" t="s">
        <v>993</v>
      </c>
      <c r="S89" s="3" t="s">
        <v>812</v>
      </c>
    </row>
    <row r="90" spans="1:19" ht="12.75">
      <c r="A90" s="11" t="s">
        <v>1229</v>
      </c>
      <c r="C90" s="35" t="s">
        <v>1370</v>
      </c>
      <c r="N90" t="s">
        <v>992</v>
      </c>
      <c r="S90" t="s">
        <v>813</v>
      </c>
    </row>
    <row r="91" spans="1:19" ht="12.75">
      <c r="A91" s="11" t="s">
        <v>1230</v>
      </c>
      <c r="C91" s="35" t="s">
        <v>1422</v>
      </c>
      <c r="N91" t="s">
        <v>989</v>
      </c>
      <c r="S91" t="s">
        <v>831</v>
      </c>
    </row>
    <row r="92" spans="1:19" ht="12.75">
      <c r="A92" s="11" t="s">
        <v>1231</v>
      </c>
      <c r="C92" s="35" t="s">
        <v>211</v>
      </c>
      <c r="N92" t="s">
        <v>987</v>
      </c>
      <c r="S92" t="s">
        <v>810</v>
      </c>
    </row>
    <row r="93" spans="1:19" ht="12.75">
      <c r="A93" s="11" t="s">
        <v>181</v>
      </c>
      <c r="C93" s="35" t="s">
        <v>1404</v>
      </c>
      <c r="N93" t="s">
        <v>991</v>
      </c>
      <c r="S93" t="s">
        <v>811</v>
      </c>
    </row>
    <row r="94" spans="1:14" ht="12.75">
      <c r="A94" s="11" t="s">
        <v>1232</v>
      </c>
      <c r="C94" s="35" t="s">
        <v>1307</v>
      </c>
      <c r="N94" t="s">
        <v>986</v>
      </c>
    </row>
    <row r="95" spans="1:14" ht="12.75">
      <c r="A95" s="11" t="s">
        <v>1233</v>
      </c>
      <c r="C95" s="35" t="s">
        <v>1440</v>
      </c>
      <c r="G95" t="s">
        <v>121</v>
      </c>
      <c r="N95" t="s">
        <v>988</v>
      </c>
    </row>
    <row r="96" spans="1:14" ht="12.75">
      <c r="A96" s="11" t="s">
        <v>1234</v>
      </c>
      <c r="C96" s="35" t="s">
        <v>1251</v>
      </c>
      <c r="G96" t="s">
        <v>1107</v>
      </c>
      <c r="N96" t="s">
        <v>990</v>
      </c>
    </row>
    <row r="97" spans="1:7" ht="12.75">
      <c r="A97" s="11" t="s">
        <v>1235</v>
      </c>
      <c r="C97" s="35" t="s">
        <v>1361</v>
      </c>
      <c r="G97" t="s">
        <v>122</v>
      </c>
    </row>
    <row r="98" spans="1:19" ht="12.75">
      <c r="A98" s="11" t="s">
        <v>1236</v>
      </c>
      <c r="C98" s="35" t="s">
        <v>1297</v>
      </c>
      <c r="G98" t="s">
        <v>134</v>
      </c>
      <c r="N98" s="3" t="s">
        <v>994</v>
      </c>
      <c r="S98" s="3" t="s">
        <v>814</v>
      </c>
    </row>
    <row r="99" spans="1:19" ht="12.75">
      <c r="A99" s="11" t="s">
        <v>1237</v>
      </c>
      <c r="C99" s="35" t="s">
        <v>1381</v>
      </c>
      <c r="G99" t="s">
        <v>137</v>
      </c>
      <c r="N99" t="s">
        <v>1001</v>
      </c>
      <c r="S99" t="s">
        <v>818</v>
      </c>
    </row>
    <row r="100" spans="1:19" ht="12.75">
      <c r="A100" s="11" t="s">
        <v>1238</v>
      </c>
      <c r="C100" s="35" t="s">
        <v>212</v>
      </c>
      <c r="N100" t="s">
        <v>995</v>
      </c>
      <c r="S100" t="s">
        <v>817</v>
      </c>
    </row>
    <row r="101" spans="1:19" ht="12.75">
      <c r="A101" s="11" t="s">
        <v>1239</v>
      </c>
      <c r="C101" s="35" t="s">
        <v>213</v>
      </c>
      <c r="N101" t="s">
        <v>996</v>
      </c>
      <c r="S101" t="s">
        <v>816</v>
      </c>
    </row>
    <row r="102" spans="1:19" ht="12.75">
      <c r="A102" s="11" t="s">
        <v>1240</v>
      </c>
      <c r="C102" s="35" t="s">
        <v>1428</v>
      </c>
      <c r="N102" t="s">
        <v>997</v>
      </c>
      <c r="S102" t="s">
        <v>819</v>
      </c>
    </row>
    <row r="103" spans="1:19" ht="12.75">
      <c r="A103" s="11" t="s">
        <v>1241</v>
      </c>
      <c r="C103" s="35" t="s">
        <v>1374</v>
      </c>
      <c r="N103" t="s">
        <v>998</v>
      </c>
      <c r="S103" t="s">
        <v>820</v>
      </c>
    </row>
    <row r="104" spans="1:19" ht="12.75">
      <c r="A104" s="11" t="s">
        <v>1242</v>
      </c>
      <c r="C104" s="35" t="s">
        <v>214</v>
      </c>
      <c r="N104" t="s">
        <v>999</v>
      </c>
      <c r="S104" t="s">
        <v>815</v>
      </c>
    </row>
    <row r="105" spans="3:14" ht="25.5">
      <c r="C105" s="35" t="s">
        <v>215</v>
      </c>
      <c r="N105" t="s">
        <v>1000</v>
      </c>
    </row>
    <row r="106" ht="12.75">
      <c r="C106" s="35" t="s">
        <v>1308</v>
      </c>
    </row>
    <row r="107" ht="12.75">
      <c r="C107" s="35" t="s">
        <v>1306</v>
      </c>
    </row>
    <row r="108" ht="12.75">
      <c r="C108" s="35" t="s">
        <v>1293</v>
      </c>
    </row>
    <row r="109" ht="12.75">
      <c r="C109" s="35" t="s">
        <v>216</v>
      </c>
    </row>
    <row r="110" ht="12.75">
      <c r="C110" s="35" t="s">
        <v>1429</v>
      </c>
    </row>
    <row r="111" spans="3:7" ht="12.75">
      <c r="C111" s="35" t="s">
        <v>1386</v>
      </c>
      <c r="G111" t="s">
        <v>119</v>
      </c>
    </row>
    <row r="112" spans="3:7" ht="12.75">
      <c r="C112" s="35" t="s">
        <v>1288</v>
      </c>
      <c r="G112" t="s">
        <v>1107</v>
      </c>
    </row>
    <row r="113" spans="3:7" ht="12.75">
      <c r="C113" s="35" t="s">
        <v>217</v>
      </c>
      <c r="G113" t="s">
        <v>127</v>
      </c>
    </row>
    <row r="114" spans="3:7" ht="12.75">
      <c r="C114" s="35" t="s">
        <v>218</v>
      </c>
      <c r="G114" t="s">
        <v>124</v>
      </c>
    </row>
    <row r="115" spans="3:7" ht="12.75">
      <c r="C115" s="35" t="s">
        <v>1302</v>
      </c>
      <c r="G115" t="s">
        <v>120</v>
      </c>
    </row>
    <row r="116" spans="3:7" ht="12.75">
      <c r="C116" s="35" t="s">
        <v>1388</v>
      </c>
      <c r="G116" t="s">
        <v>132</v>
      </c>
    </row>
    <row r="117" spans="3:7" ht="12.75">
      <c r="C117" s="35" t="s">
        <v>1373</v>
      </c>
      <c r="G117" t="s">
        <v>133</v>
      </c>
    </row>
    <row r="118" spans="3:7" ht="12.75">
      <c r="C118" s="35" t="s">
        <v>219</v>
      </c>
      <c r="G118" t="s">
        <v>135</v>
      </c>
    </row>
    <row r="119" spans="3:7" ht="12.75">
      <c r="C119" s="35" t="s">
        <v>220</v>
      </c>
      <c r="G119" t="s">
        <v>136</v>
      </c>
    </row>
    <row r="120" ht="12.75">
      <c r="C120" s="35" t="s">
        <v>221</v>
      </c>
    </row>
    <row r="121" ht="12.75">
      <c r="C121" s="35" t="s">
        <v>1412</v>
      </c>
    </row>
    <row r="122" ht="12.75">
      <c r="C122" s="35" t="s">
        <v>1258</v>
      </c>
    </row>
    <row r="123" ht="12.75">
      <c r="C123" s="35" t="s">
        <v>1371</v>
      </c>
    </row>
    <row r="124" ht="12.75">
      <c r="C124" s="35" t="s">
        <v>222</v>
      </c>
    </row>
    <row r="125" ht="12.75">
      <c r="C125" s="35" t="s">
        <v>1405</v>
      </c>
    </row>
    <row r="126" ht="12.75">
      <c r="C126" s="35" t="s">
        <v>1407</v>
      </c>
    </row>
    <row r="127" ht="12.75">
      <c r="C127" s="35" t="s">
        <v>1363</v>
      </c>
    </row>
    <row r="128" ht="12.75">
      <c r="C128" s="35" t="s">
        <v>223</v>
      </c>
    </row>
    <row r="129" ht="12.75">
      <c r="C129" s="35" t="s">
        <v>224</v>
      </c>
    </row>
    <row r="130" ht="12.75">
      <c r="C130" s="35" t="s">
        <v>225</v>
      </c>
    </row>
    <row r="131" ht="12.75">
      <c r="C131" s="35" t="s">
        <v>1245</v>
      </c>
    </row>
    <row r="132" ht="12.75">
      <c r="C132" s="35" t="s">
        <v>1430</v>
      </c>
    </row>
    <row r="133" ht="12.75">
      <c r="C133" s="35" t="s">
        <v>226</v>
      </c>
    </row>
    <row r="134" ht="12.75">
      <c r="C134" s="35" t="s">
        <v>1382</v>
      </c>
    </row>
    <row r="135" ht="12.75">
      <c r="C135" s="35" t="s">
        <v>1285</v>
      </c>
    </row>
    <row r="136" ht="12.75">
      <c r="C136" s="35" t="s">
        <v>1294</v>
      </c>
    </row>
    <row r="137" ht="12.75">
      <c r="C137" s="35" t="s">
        <v>1303</v>
      </c>
    </row>
    <row r="138" ht="12.75">
      <c r="C138" s="35" t="s">
        <v>1423</v>
      </c>
    </row>
    <row r="139" ht="12.75">
      <c r="C139" s="35" t="s">
        <v>1247</v>
      </c>
    </row>
    <row r="140" ht="12.75">
      <c r="C140" s="35" t="s">
        <v>1441</v>
      </c>
    </row>
    <row r="141" ht="12.75">
      <c r="C141" s="35" t="s">
        <v>1413</v>
      </c>
    </row>
    <row r="142" ht="12.75">
      <c r="C142" s="35" t="s">
        <v>227</v>
      </c>
    </row>
    <row r="143" ht="12.75">
      <c r="C143" s="35" t="s">
        <v>228</v>
      </c>
    </row>
    <row r="144" ht="12.75">
      <c r="C144" s="35" t="s">
        <v>1384</v>
      </c>
    </row>
    <row r="145" ht="12.75">
      <c r="C145" s="35" t="s">
        <v>1396</v>
      </c>
    </row>
    <row r="146" ht="12.75">
      <c r="C146" s="35" t="s">
        <v>229</v>
      </c>
    </row>
    <row r="147" ht="12.75">
      <c r="C147" s="35" t="s">
        <v>1402</v>
      </c>
    </row>
    <row r="148" ht="12.75">
      <c r="C148" s="35" t="s">
        <v>1299</v>
      </c>
    </row>
    <row r="149" ht="12.75">
      <c r="C149" s="35" t="s">
        <v>1367</v>
      </c>
    </row>
    <row r="150" ht="12.75">
      <c r="C150" s="35" t="s">
        <v>1397</v>
      </c>
    </row>
    <row r="151" ht="12.75">
      <c r="C151" s="35" t="s">
        <v>1263</v>
      </c>
    </row>
    <row r="152" ht="12.75">
      <c r="C152" s="35" t="s">
        <v>230</v>
      </c>
    </row>
    <row r="153" ht="12.75">
      <c r="C153" s="35" t="s">
        <v>231</v>
      </c>
    </row>
    <row r="154" ht="12.75">
      <c r="C154" s="35" t="s">
        <v>232</v>
      </c>
    </row>
    <row r="155" ht="12.75">
      <c r="C155" s="35" t="s">
        <v>1389</v>
      </c>
    </row>
    <row r="156" ht="12.75">
      <c r="C156" s="35" t="s">
        <v>1424</v>
      </c>
    </row>
    <row r="157" ht="12.75">
      <c r="C157" s="35" t="s">
        <v>233</v>
      </c>
    </row>
    <row r="158" ht="12.75">
      <c r="C158" s="35" t="s">
        <v>1253</v>
      </c>
    </row>
    <row r="159" ht="12.75">
      <c r="C159" s="35" t="s">
        <v>1290</v>
      </c>
    </row>
    <row r="160" ht="12.75">
      <c r="C160" s="35" t="s">
        <v>1387</v>
      </c>
    </row>
    <row r="161" ht="12.75">
      <c r="C161" s="35" t="s">
        <v>1390</v>
      </c>
    </row>
    <row r="162" ht="12.75">
      <c r="C162" s="35" t="s">
        <v>1442</v>
      </c>
    </row>
    <row r="163" ht="12.75">
      <c r="C163" s="35" t="s">
        <v>1292</v>
      </c>
    </row>
    <row r="164" ht="12.75">
      <c r="C164" s="35" t="s">
        <v>1257</v>
      </c>
    </row>
    <row r="165" ht="12.75">
      <c r="C165" s="35" t="s">
        <v>1414</v>
      </c>
    </row>
    <row r="166" ht="12.75">
      <c r="C166" s="35" t="s">
        <v>234</v>
      </c>
    </row>
    <row r="167" ht="12.75">
      <c r="C167" s="35" t="s">
        <v>235</v>
      </c>
    </row>
    <row r="168" ht="12.75">
      <c r="C168" s="35" t="s">
        <v>236</v>
      </c>
    </row>
    <row r="169" ht="12.75">
      <c r="C169" s="35" t="s">
        <v>237</v>
      </c>
    </row>
    <row r="170" ht="12.75">
      <c r="C170" s="35" t="s">
        <v>238</v>
      </c>
    </row>
    <row r="171" ht="12.75">
      <c r="C171" s="35" t="s">
        <v>239</v>
      </c>
    </row>
    <row r="172" ht="12.75">
      <c r="C172" s="35" t="s">
        <v>1268</v>
      </c>
    </row>
    <row r="173" ht="12.75">
      <c r="C173" s="35" t="s">
        <v>240</v>
      </c>
    </row>
    <row r="174" ht="12.75">
      <c r="C174" s="35" t="s">
        <v>1295</v>
      </c>
    </row>
    <row r="175" ht="12.75">
      <c r="C175" s="35" t="s">
        <v>241</v>
      </c>
    </row>
    <row r="176" ht="12.75">
      <c r="C176" s="35" t="s">
        <v>1244</v>
      </c>
    </row>
    <row r="177" ht="12.75">
      <c r="C177" s="35" t="s">
        <v>1408</v>
      </c>
    </row>
    <row r="178" ht="12.75">
      <c r="C178" s="35" t="s">
        <v>1264</v>
      </c>
    </row>
    <row r="179" ht="12.75">
      <c r="C179" s="35" t="s">
        <v>1431</v>
      </c>
    </row>
    <row r="180" ht="12.75">
      <c r="C180" s="35" t="s">
        <v>242</v>
      </c>
    </row>
    <row r="181" ht="12.75">
      <c r="C181" s="35" t="s">
        <v>243</v>
      </c>
    </row>
    <row r="182" ht="12.75">
      <c r="C182" s="35" t="s">
        <v>244</v>
      </c>
    </row>
    <row r="183" ht="12.75">
      <c r="C183" s="35" t="s">
        <v>1443</v>
      </c>
    </row>
    <row r="184" ht="12.75">
      <c r="C184" s="35" t="s">
        <v>245</v>
      </c>
    </row>
    <row r="185" ht="12.75">
      <c r="C185" s="35" t="s">
        <v>246</v>
      </c>
    </row>
    <row r="186" ht="12.75">
      <c r="C186" s="35" t="s">
        <v>247</v>
      </c>
    </row>
    <row r="187" ht="12.75">
      <c r="C187" s="35" t="s">
        <v>1444</v>
      </c>
    </row>
    <row r="188" ht="12.75">
      <c r="C188" s="35" t="s">
        <v>1445</v>
      </c>
    </row>
    <row r="189" ht="12.75">
      <c r="C189" s="35" t="s">
        <v>1425</v>
      </c>
    </row>
    <row r="190" ht="12.75">
      <c r="C190" s="35" t="s">
        <v>1391</v>
      </c>
    </row>
    <row r="191" ht="12.75">
      <c r="C191" s="35" t="s">
        <v>1262</v>
      </c>
    </row>
    <row r="192" ht="12.75">
      <c r="C192" s="35" t="s">
        <v>248</v>
      </c>
    </row>
    <row r="193" ht="12.75">
      <c r="C193" s="35" t="s">
        <v>1399</v>
      </c>
    </row>
    <row r="194" ht="12.75">
      <c r="C194" s="35" t="s">
        <v>1432</v>
      </c>
    </row>
    <row r="195" ht="12.75">
      <c r="C195" s="35" t="s">
        <v>1283</v>
      </c>
    </row>
    <row r="196" ht="12.75">
      <c r="C196" s="35" t="s">
        <v>249</v>
      </c>
    </row>
    <row r="197" ht="12.75">
      <c r="C197" s="35" t="s">
        <v>1300</v>
      </c>
    </row>
    <row r="198" ht="12.75">
      <c r="C198" s="35" t="s">
        <v>250</v>
      </c>
    </row>
    <row r="199" ht="12.75">
      <c r="C199" s="35" t="s">
        <v>1255</v>
      </c>
    </row>
    <row r="200" ht="12.75">
      <c r="C200" s="35" t="s">
        <v>1289</v>
      </c>
    </row>
    <row r="201" ht="12.75">
      <c r="C201" s="35" t="s">
        <v>1393</v>
      </c>
    </row>
    <row r="202" ht="12.75">
      <c r="C202" s="35" t="s">
        <v>1398</v>
      </c>
    </row>
    <row r="203" ht="12.75">
      <c r="C203" s="35" t="s">
        <v>251</v>
      </c>
    </row>
    <row r="204" ht="12.75">
      <c r="C204" s="35" t="s">
        <v>252</v>
      </c>
    </row>
    <row r="205" ht="12.75">
      <c r="C205" s="35" t="s">
        <v>1433</v>
      </c>
    </row>
    <row r="206" ht="12.75">
      <c r="C206" s="35" t="s">
        <v>1446</v>
      </c>
    </row>
    <row r="207" ht="12.75">
      <c r="C207" s="35" t="s">
        <v>1447</v>
      </c>
    </row>
    <row r="208" ht="12.75">
      <c r="C208" s="35" t="s">
        <v>1376</v>
      </c>
    </row>
    <row r="209" ht="12.75">
      <c r="C209" s="35" t="s">
        <v>1284</v>
      </c>
    </row>
    <row r="210" ht="12.75">
      <c r="C210" s="35" t="s">
        <v>253</v>
      </c>
    </row>
    <row r="211" ht="12.75">
      <c r="C211" s="35" t="s">
        <v>1301</v>
      </c>
    </row>
    <row r="212" ht="12.75">
      <c r="C212" s="35" t="s">
        <v>254</v>
      </c>
    </row>
    <row r="213" ht="12.75">
      <c r="C213" s="35" t="s">
        <v>1379</v>
      </c>
    </row>
    <row r="214" ht="12.75">
      <c r="C214" s="35" t="s">
        <v>1448</v>
      </c>
    </row>
    <row r="215" ht="12.75">
      <c r="C215" s="35" t="s">
        <v>1256</v>
      </c>
    </row>
    <row r="216" ht="12.75">
      <c r="C216" s="35" t="s">
        <v>1272</v>
      </c>
    </row>
    <row r="217" ht="12.75">
      <c r="C217" s="35" t="s">
        <v>1434</v>
      </c>
    </row>
    <row r="218" ht="12.75">
      <c r="C218" s="35" t="s">
        <v>255</v>
      </c>
    </row>
    <row r="219" ht="12.75">
      <c r="C219" s="35" t="s">
        <v>256</v>
      </c>
    </row>
    <row r="220" ht="12.75">
      <c r="C220" s="35" t="s">
        <v>1246</v>
      </c>
    </row>
    <row r="221" ht="12.75">
      <c r="C221" s="35" t="s">
        <v>1400</v>
      </c>
    </row>
    <row r="222" ht="12.75">
      <c r="C222" s="35" t="s">
        <v>257</v>
      </c>
    </row>
    <row r="223" ht="12.75">
      <c r="C223" s="35" t="s">
        <v>1364</v>
      </c>
    </row>
    <row r="224" ht="12.75">
      <c r="C224" s="35" t="s">
        <v>1309</v>
      </c>
    </row>
    <row r="225" ht="12.75">
      <c r="C225" s="35" t="s">
        <v>258</v>
      </c>
    </row>
    <row r="226" ht="12.75">
      <c r="C226" s="35" t="s">
        <v>1286</v>
      </c>
    </row>
    <row r="227" ht="12.75">
      <c r="C227" s="35" t="s">
        <v>1449</v>
      </c>
    </row>
    <row r="228" ht="12.75">
      <c r="C228" s="35" t="s">
        <v>1369</v>
      </c>
    </row>
    <row r="229" ht="12.75">
      <c r="C229" s="35" t="s">
        <v>259</v>
      </c>
    </row>
    <row r="230" ht="12.75">
      <c r="C230" s="35" t="s">
        <v>1415</v>
      </c>
    </row>
    <row r="231" ht="12.75">
      <c r="C231" s="35" t="s">
        <v>1403</v>
      </c>
    </row>
    <row r="232" ht="12.75">
      <c r="C232" s="35" t="s">
        <v>1406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C17" sqref="C17:I17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1047</v>
      </c>
    </row>
    <row r="3" ht="12.75">
      <c r="A3" s="33" t="s">
        <v>177</v>
      </c>
    </row>
    <row r="4" spans="1:9" ht="26.25" customHeight="1" thickBot="1">
      <c r="A4" s="148" t="s">
        <v>1048</v>
      </c>
      <c r="B4" s="148"/>
      <c r="C4" s="148"/>
      <c r="D4" s="148"/>
      <c r="E4" s="148"/>
      <c r="F4" s="148"/>
      <c r="G4" s="148"/>
      <c r="H4" s="148"/>
      <c r="I4" s="148"/>
    </row>
    <row r="5" spans="1:11" ht="12.75">
      <c r="A5" s="29" t="s">
        <v>57</v>
      </c>
      <c r="B5" s="6" t="s">
        <v>1049</v>
      </c>
      <c r="C5" s="4"/>
      <c r="D5" s="153"/>
      <c r="E5" s="151"/>
      <c r="F5" s="151"/>
      <c r="G5" s="151"/>
      <c r="H5" s="151"/>
      <c r="I5" s="152"/>
      <c r="K5">
        <f aca="true" t="shared" si="0" ref="K5:K10">IF(D5="",1,0)</f>
        <v>1</v>
      </c>
    </row>
    <row r="6" spans="1:11" ht="27" customHeight="1">
      <c r="A6" s="29" t="s">
        <v>58</v>
      </c>
      <c r="B6" s="154" t="s">
        <v>1490</v>
      </c>
      <c r="C6" s="155"/>
      <c r="D6" s="142"/>
      <c r="E6" s="142"/>
      <c r="F6" s="142"/>
      <c r="G6" s="142"/>
      <c r="H6" s="142"/>
      <c r="I6" s="143"/>
      <c r="K6">
        <f t="shared" si="0"/>
        <v>1</v>
      </c>
    </row>
    <row r="7" spans="1:11" ht="12.75">
      <c r="A7" s="29" t="s">
        <v>59</v>
      </c>
      <c r="B7" s="7" t="s">
        <v>1051</v>
      </c>
      <c r="C7" s="13"/>
      <c r="D7" s="142"/>
      <c r="E7" s="142"/>
      <c r="F7" s="142"/>
      <c r="G7" s="142"/>
      <c r="H7" s="142"/>
      <c r="I7" s="143"/>
      <c r="K7">
        <f t="shared" si="0"/>
        <v>1</v>
      </c>
    </row>
    <row r="8" spans="1:11" ht="12.75">
      <c r="A8" s="29" t="s">
        <v>60</v>
      </c>
      <c r="B8" s="7" t="s">
        <v>1052</v>
      </c>
      <c r="C8" s="13"/>
      <c r="D8" s="142"/>
      <c r="E8" s="142"/>
      <c r="F8" s="142"/>
      <c r="G8" s="142"/>
      <c r="H8" s="142"/>
      <c r="I8" s="143"/>
      <c r="K8">
        <f t="shared" si="0"/>
        <v>1</v>
      </c>
    </row>
    <row r="9" spans="1:11" ht="12.75">
      <c r="A9" s="29" t="s">
        <v>61</v>
      </c>
      <c r="B9" s="7" t="s">
        <v>1053</v>
      </c>
      <c r="C9" s="13"/>
      <c r="D9" s="142"/>
      <c r="E9" s="142"/>
      <c r="F9" s="142"/>
      <c r="G9" s="142"/>
      <c r="H9" s="142"/>
      <c r="I9" s="143"/>
      <c r="K9">
        <f t="shared" si="0"/>
        <v>1</v>
      </c>
    </row>
    <row r="10" spans="1:11" ht="13.5" thickBot="1">
      <c r="A10" s="29" t="s">
        <v>62</v>
      </c>
      <c r="B10" s="156" t="s">
        <v>1054</v>
      </c>
      <c r="C10" s="157"/>
      <c r="D10" s="149"/>
      <c r="E10" s="149"/>
      <c r="F10" s="149"/>
      <c r="G10" s="149"/>
      <c r="H10" s="149"/>
      <c r="I10" s="150"/>
      <c r="K10">
        <f t="shared" si="0"/>
        <v>1</v>
      </c>
    </row>
    <row r="11" ht="12.75">
      <c r="A11" s="33" t="s">
        <v>177</v>
      </c>
    </row>
    <row r="12" spans="1:2" ht="13.5" thickBot="1">
      <c r="A12" s="30"/>
      <c r="B12" t="s">
        <v>1050</v>
      </c>
    </row>
    <row r="13" spans="1:11" ht="12.75">
      <c r="A13" s="29" t="s">
        <v>63</v>
      </c>
      <c r="B13" s="158" t="s">
        <v>1055</v>
      </c>
      <c r="C13" s="159"/>
      <c r="D13" s="151"/>
      <c r="E13" s="151"/>
      <c r="F13" s="151"/>
      <c r="G13" s="151"/>
      <c r="H13" s="151"/>
      <c r="I13" s="152"/>
      <c r="K13">
        <f>IF(D13="",1,0)</f>
        <v>1</v>
      </c>
    </row>
    <row r="14" spans="1:11" ht="13.5" thickBot="1">
      <c r="A14" s="29" t="s">
        <v>64</v>
      </c>
      <c r="B14" s="156" t="s">
        <v>1056</v>
      </c>
      <c r="C14" s="157"/>
      <c r="D14" s="149"/>
      <c r="E14" s="149"/>
      <c r="F14" s="149"/>
      <c r="G14" s="149"/>
      <c r="H14" s="149"/>
      <c r="I14" s="150"/>
      <c r="K14">
        <f>IF(D14="",1,0)</f>
        <v>1</v>
      </c>
    </row>
    <row r="15" ht="12.75">
      <c r="A15" s="33" t="s">
        <v>177</v>
      </c>
    </row>
    <row r="16" spans="1:9" ht="13.5" thickBot="1">
      <c r="A16" s="148" t="s">
        <v>405</v>
      </c>
      <c r="B16" s="148"/>
      <c r="C16" s="148"/>
      <c r="D16" s="148"/>
      <c r="E16" s="148"/>
      <c r="F16" s="148"/>
      <c r="G16" s="148"/>
      <c r="H16" s="148"/>
      <c r="I16" s="148"/>
    </row>
    <row r="17" spans="1:11" ht="12.75">
      <c r="A17" s="29" t="s">
        <v>65</v>
      </c>
      <c r="B17" s="6" t="s">
        <v>1057</v>
      </c>
      <c r="C17" s="151"/>
      <c r="D17" s="151"/>
      <c r="E17" s="151"/>
      <c r="F17" s="151"/>
      <c r="G17" s="151"/>
      <c r="H17" s="151"/>
      <c r="I17" s="152"/>
      <c r="K17">
        <f>IF(C17="",1,0)</f>
        <v>1</v>
      </c>
    </row>
    <row r="18" spans="1:11" ht="12.75">
      <c r="A18" s="29" t="s">
        <v>66</v>
      </c>
      <c r="B18" s="7" t="s">
        <v>1058</v>
      </c>
      <c r="C18" s="142"/>
      <c r="D18" s="142"/>
      <c r="E18" s="142"/>
      <c r="F18" s="142"/>
      <c r="G18" s="142"/>
      <c r="H18" s="142"/>
      <c r="I18" s="143"/>
      <c r="K18">
        <f>IF(C18="",1,0)</f>
        <v>1</v>
      </c>
    </row>
    <row r="19" spans="1:11" ht="12.75">
      <c r="A19" s="29" t="s">
        <v>67</v>
      </c>
      <c r="B19" s="7" t="s">
        <v>1059</v>
      </c>
      <c r="C19" s="142"/>
      <c r="D19" s="142"/>
      <c r="E19" s="142"/>
      <c r="F19" s="142"/>
      <c r="G19" s="142"/>
      <c r="H19" s="142"/>
      <c r="I19" s="143"/>
      <c r="K19">
        <f>IF(C19="",1,0)</f>
        <v>1</v>
      </c>
    </row>
    <row r="20" spans="1:11" ht="12.75">
      <c r="A20" s="29" t="s">
        <v>68</v>
      </c>
      <c r="B20" s="7" t="s">
        <v>1060</v>
      </c>
      <c r="C20" s="142"/>
      <c r="D20" s="142"/>
      <c r="E20" s="142"/>
      <c r="F20" s="142"/>
      <c r="G20" s="142"/>
      <c r="H20" s="142"/>
      <c r="I20" s="143"/>
      <c r="K20">
        <f>IF(C20="",1,0)</f>
        <v>1</v>
      </c>
    </row>
    <row r="21" spans="1:11" ht="13.5" thickBot="1">
      <c r="A21" s="29" t="s">
        <v>69</v>
      </c>
      <c r="B21" s="8" t="s">
        <v>1061</v>
      </c>
      <c r="C21" s="149"/>
      <c r="D21" s="149"/>
      <c r="E21" s="149"/>
      <c r="F21" s="149"/>
      <c r="G21" s="149"/>
      <c r="H21" s="149"/>
      <c r="I21" s="150"/>
      <c r="K21">
        <f>IF(C21="",1,0)</f>
        <v>1</v>
      </c>
    </row>
    <row r="22" ht="12.75">
      <c r="A22" s="33" t="s">
        <v>177</v>
      </c>
    </row>
    <row r="23" spans="1:9" ht="13.5" thickBot="1">
      <c r="A23" s="148" t="s">
        <v>406</v>
      </c>
      <c r="B23" s="148"/>
      <c r="C23" s="148"/>
      <c r="D23" s="148"/>
      <c r="E23" s="148"/>
      <c r="F23" s="148"/>
      <c r="G23" s="148"/>
      <c r="H23" s="148"/>
      <c r="I23" s="148"/>
    </row>
    <row r="24" spans="1:11" ht="13.5" thickBot="1">
      <c r="A24" s="29" t="s">
        <v>70</v>
      </c>
      <c r="B24" s="165" t="s">
        <v>1049</v>
      </c>
      <c r="C24" s="166"/>
      <c r="D24" s="166"/>
      <c r="E24" s="160"/>
      <c r="F24" s="161"/>
      <c r="G24" s="161"/>
      <c r="H24" s="161"/>
      <c r="I24" s="162"/>
      <c r="K24">
        <f>IF(E24="",1,0)</f>
        <v>1</v>
      </c>
    </row>
    <row r="25" spans="1:11" ht="26.25" customHeight="1">
      <c r="A25" s="29" t="s">
        <v>71</v>
      </c>
      <c r="B25" s="167" t="s">
        <v>407</v>
      </c>
      <c r="C25" s="168"/>
      <c r="D25" s="168"/>
      <c r="E25" s="163"/>
      <c r="F25" s="163"/>
      <c r="G25" s="163"/>
      <c r="H25" s="163"/>
      <c r="I25" s="164"/>
      <c r="K25">
        <f>IF(E25="",1,0)</f>
        <v>1</v>
      </c>
    </row>
    <row r="26" spans="1:11" ht="12.75">
      <c r="A26" s="29" t="s">
        <v>72</v>
      </c>
      <c r="B26" s="144" t="s">
        <v>408</v>
      </c>
      <c r="C26" s="145"/>
      <c r="D26" s="145"/>
      <c r="E26" s="142"/>
      <c r="F26" s="142"/>
      <c r="G26" s="142"/>
      <c r="H26" s="142"/>
      <c r="I26" s="143"/>
      <c r="K26">
        <f>IF(E26="",1,0)</f>
        <v>1</v>
      </c>
    </row>
    <row r="27" spans="1:11" ht="13.5" thickBot="1">
      <c r="A27" s="29" t="s">
        <v>73</v>
      </c>
      <c r="B27" s="146" t="s">
        <v>409</v>
      </c>
      <c r="C27" s="147"/>
      <c r="D27" s="147"/>
      <c r="E27" s="140"/>
      <c r="F27" s="140"/>
      <c r="G27" s="140"/>
      <c r="H27" s="140"/>
      <c r="I27" s="141"/>
      <c r="K27">
        <f>IF(E27="",1,0)</f>
        <v>1</v>
      </c>
    </row>
    <row r="28" spans="1:11" ht="13.5" thickBot="1">
      <c r="A28" s="29" t="s">
        <v>410</v>
      </c>
      <c r="B28" s="14" t="s">
        <v>1062</v>
      </c>
      <c r="C28" s="15"/>
      <c r="D28" s="15"/>
      <c r="E28" s="161"/>
      <c r="F28" s="161"/>
      <c r="G28" s="161"/>
      <c r="H28" s="161"/>
      <c r="I28" s="162"/>
      <c r="K28">
        <f>IF(E28="",1,0)</f>
        <v>1</v>
      </c>
    </row>
    <row r="29" ht="12.75">
      <c r="A29" s="33" t="s">
        <v>177</v>
      </c>
    </row>
    <row r="30" spans="1:9" ht="12.75" customHeight="1" thickBot="1">
      <c r="A30" s="148" t="s">
        <v>1063</v>
      </c>
      <c r="B30" s="148"/>
      <c r="C30" s="148"/>
      <c r="D30" s="148"/>
      <c r="E30" s="148"/>
      <c r="F30" s="148"/>
      <c r="G30" s="148"/>
      <c r="H30" s="148"/>
      <c r="I30" s="148"/>
    </row>
    <row r="31" spans="1:11" ht="12.75">
      <c r="A31" s="29" t="s">
        <v>411</v>
      </c>
      <c r="B31" s="158" t="str">
        <f>CONCATENATE("Nel ",Appoggio!I2,", di cui:")</f>
        <v>Nel 2008, di cui:</v>
      </c>
      <c r="C31" s="159"/>
      <c r="D31" s="159"/>
      <c r="E31" s="159"/>
      <c r="F31" s="151"/>
      <c r="G31" s="151"/>
      <c r="H31" s="151"/>
      <c r="I31" s="152"/>
      <c r="K31">
        <f>IF(F31="",1,0)</f>
        <v>1</v>
      </c>
    </row>
    <row r="32" spans="1:11" ht="12.75">
      <c r="A32" s="29" t="s">
        <v>440</v>
      </c>
      <c r="B32" s="144" t="s">
        <v>408</v>
      </c>
      <c r="C32" s="145"/>
      <c r="D32" s="145"/>
      <c r="E32" s="145"/>
      <c r="F32" s="142"/>
      <c r="G32" s="142"/>
      <c r="H32" s="142"/>
      <c r="I32" s="143"/>
      <c r="K32">
        <f>IF(F32="",1,0)</f>
        <v>1</v>
      </c>
    </row>
    <row r="33" spans="1:11" ht="12.75">
      <c r="A33" s="29" t="s">
        <v>441</v>
      </c>
      <c r="B33" s="144" t="s">
        <v>409</v>
      </c>
      <c r="C33" s="145"/>
      <c r="D33" s="145"/>
      <c r="E33" s="145"/>
      <c r="F33" s="142"/>
      <c r="G33" s="142"/>
      <c r="H33" s="142"/>
      <c r="I33" s="143"/>
      <c r="K33">
        <f>IF(F33="",1,0)</f>
        <v>1</v>
      </c>
    </row>
    <row r="34" spans="1:11" ht="13.5" thickBot="1">
      <c r="A34" s="29" t="s">
        <v>442</v>
      </c>
      <c r="B34" s="169" t="s">
        <v>439</v>
      </c>
      <c r="C34" s="157"/>
      <c r="D34" s="157"/>
      <c r="E34" s="157"/>
      <c r="F34" s="149"/>
      <c r="G34" s="149"/>
      <c r="H34" s="149"/>
      <c r="I34" s="150"/>
      <c r="K34">
        <f>IF(F34="",1,0)</f>
        <v>1</v>
      </c>
    </row>
  </sheetData>
  <sheetProtection password="8095" sheet="1" objects="1" scenarios="1" selectLockedCells="1"/>
  <mergeCells count="38">
    <mergeCell ref="B34:E34"/>
    <mergeCell ref="F34:I34"/>
    <mergeCell ref="B32:E32"/>
    <mergeCell ref="F32:I32"/>
    <mergeCell ref="B33:E33"/>
    <mergeCell ref="F33:I33"/>
    <mergeCell ref="E28:I28"/>
    <mergeCell ref="F31:I31"/>
    <mergeCell ref="A30:I30"/>
    <mergeCell ref="B31:E31"/>
    <mergeCell ref="C21:I21"/>
    <mergeCell ref="E24:I24"/>
    <mergeCell ref="E25:I25"/>
    <mergeCell ref="A23:I23"/>
    <mergeCell ref="B24:D24"/>
    <mergeCell ref="B25:D25"/>
    <mergeCell ref="C20:I20"/>
    <mergeCell ref="B6:C6"/>
    <mergeCell ref="B10:C10"/>
    <mergeCell ref="B13:C13"/>
    <mergeCell ref="B14:C14"/>
    <mergeCell ref="C17:I17"/>
    <mergeCell ref="C18:I18"/>
    <mergeCell ref="C19:I19"/>
    <mergeCell ref="A4:I4"/>
    <mergeCell ref="A16:I16"/>
    <mergeCell ref="D9:I9"/>
    <mergeCell ref="D10:I10"/>
    <mergeCell ref="D13:I13"/>
    <mergeCell ref="D14:I14"/>
    <mergeCell ref="D5:I5"/>
    <mergeCell ref="D6:I6"/>
    <mergeCell ref="D7:I7"/>
    <mergeCell ref="D8:I8"/>
    <mergeCell ref="E27:I27"/>
    <mergeCell ref="E26:I26"/>
    <mergeCell ref="B26:D26"/>
    <mergeCell ref="B27:D27"/>
  </mergeCells>
  <conditionalFormatting sqref="A13:A14 A5:A10 A17:A21 A24:A28 A31:A34">
    <cfRule type="expression" priority="1" dxfId="0" stopIfTrue="1">
      <formula>$K5=1</formula>
    </cfRule>
  </conditionalFormatting>
  <dataValidations count="5">
    <dataValidation type="whole" allowBlank="1" showInputMessage="1" showErrorMessage="1" sqref="D7:I10 D13:I14">
      <formula1>0</formula1>
      <formula2>D$6</formula2>
    </dataValidation>
    <dataValidation type="whole" operator="greaterThanOrEqual" allowBlank="1" showInputMessage="1" showErrorMessage="1" sqref="E25:I28 F31:F34 D6:I6">
      <formula1>0</formula1>
    </dataValidation>
    <dataValidation type="list" allowBlank="1" showInputMessage="1" showErrorMessage="1" sqref="C17:I21">
      <formula1>Elenco_Stati</formula1>
    </dataValidation>
    <dataValidation type="date" operator="greaterThanOrEqual" allowBlank="1" showInputMessage="1" showErrorMessage="1" sqref="E24:I24">
      <formula1>36526</formula1>
    </dataValidation>
    <dataValidation type="date" operator="greaterThanOrEqual" allowBlank="1" showInputMessage="1" showErrorMessage="1" sqref="D5:I5">
      <formula1>36799</formula1>
    </dataValidation>
  </dataValidations>
  <printOptions/>
  <pageMargins left="0.75" right="0.75" top="1" bottom="1" header="0.5" footer="0.5"/>
  <pageSetup horizontalDpi="300" verticalDpi="300" orientation="portrait" paperSize="9" r:id="rId2"/>
  <headerFooter alignWithMargins="0">
    <oddHeader>&amp;L&amp;"Arial,Grassetto Corsivo"
Rilevazione dell'attività dei Consigli Territoriali per l'Immigrazione nel 2008&amp;R&amp;G</oddHeader>
    <oddFooter>&amp;CPagina &amp;P di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23" sqref="F23:I23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1064</v>
      </c>
    </row>
    <row r="3" ht="12.75">
      <c r="A3" s="33" t="s">
        <v>177</v>
      </c>
    </row>
    <row r="4" spans="1:9" ht="13.5" thickBot="1">
      <c r="A4" s="148" t="s">
        <v>443</v>
      </c>
      <c r="B4" s="148"/>
      <c r="C4" s="148"/>
      <c r="D4" s="148"/>
      <c r="E4" s="148"/>
      <c r="F4" s="148"/>
      <c r="G4" s="148"/>
      <c r="H4" s="148"/>
      <c r="I4" s="148"/>
    </row>
    <row r="5" spans="1:11" ht="12.75">
      <c r="A5" s="29" t="s">
        <v>74</v>
      </c>
      <c r="B5" s="6" t="s">
        <v>1057</v>
      </c>
      <c r="C5" s="151"/>
      <c r="D5" s="151"/>
      <c r="E5" s="151"/>
      <c r="F5" s="151"/>
      <c r="G5" s="151"/>
      <c r="H5" s="151"/>
      <c r="I5" s="152"/>
      <c r="K5">
        <f>IF(C5="",1,0)</f>
        <v>1</v>
      </c>
    </row>
    <row r="6" spans="1:11" ht="12.75">
      <c r="A6" s="29" t="s">
        <v>75</v>
      </c>
      <c r="B6" s="7" t="s">
        <v>1058</v>
      </c>
      <c r="C6" s="142"/>
      <c r="D6" s="142"/>
      <c r="E6" s="142"/>
      <c r="F6" s="142"/>
      <c r="G6" s="142"/>
      <c r="H6" s="142"/>
      <c r="I6" s="143"/>
      <c r="K6">
        <f>IF(C6="",1,0)</f>
        <v>1</v>
      </c>
    </row>
    <row r="7" spans="1:11" ht="12.75">
      <c r="A7" s="29" t="s">
        <v>76</v>
      </c>
      <c r="B7" s="7" t="s">
        <v>1059</v>
      </c>
      <c r="C7" s="142"/>
      <c r="D7" s="142"/>
      <c r="E7" s="142"/>
      <c r="F7" s="142"/>
      <c r="G7" s="142"/>
      <c r="H7" s="142"/>
      <c r="I7" s="143"/>
      <c r="K7">
        <f>IF(C7="",1,0)</f>
        <v>1</v>
      </c>
    </row>
    <row r="8" spans="1:11" ht="12.75">
      <c r="A8" s="29" t="s">
        <v>77</v>
      </c>
      <c r="B8" s="7" t="s">
        <v>1060</v>
      </c>
      <c r="C8" s="142"/>
      <c r="D8" s="142"/>
      <c r="E8" s="142"/>
      <c r="F8" s="142"/>
      <c r="G8" s="142"/>
      <c r="H8" s="142"/>
      <c r="I8" s="143"/>
      <c r="K8">
        <f>IF(C8="",1,0)</f>
        <v>1</v>
      </c>
    </row>
    <row r="9" spans="1:11" ht="13.5" thickBot="1">
      <c r="A9" s="29" t="s">
        <v>78</v>
      </c>
      <c r="B9" s="8" t="s">
        <v>1061</v>
      </c>
      <c r="C9" s="149"/>
      <c r="D9" s="149"/>
      <c r="E9" s="149"/>
      <c r="F9" s="149"/>
      <c r="G9" s="149"/>
      <c r="H9" s="149"/>
      <c r="I9" s="150"/>
      <c r="K9">
        <f>IF(C9="",1,0)</f>
        <v>1</v>
      </c>
    </row>
    <row r="10" ht="12.75">
      <c r="A10" s="33" t="s">
        <v>177</v>
      </c>
    </row>
    <row r="11" spans="1:9" ht="24.75" customHeight="1" thickBot="1">
      <c r="A11" s="148" t="s">
        <v>1098</v>
      </c>
      <c r="B11" s="148"/>
      <c r="C11" s="148"/>
      <c r="D11" s="148"/>
      <c r="E11" s="148"/>
      <c r="F11" s="148"/>
      <c r="G11" s="148"/>
      <c r="H11" s="148"/>
      <c r="I11" s="148"/>
    </row>
    <row r="12" spans="1:11" ht="12.75">
      <c r="A12" s="29" t="s">
        <v>79</v>
      </c>
      <c r="B12" s="158" t="s">
        <v>1049</v>
      </c>
      <c r="C12" s="159"/>
      <c r="D12" s="159"/>
      <c r="E12" s="159"/>
      <c r="F12" s="159"/>
      <c r="G12" s="159"/>
      <c r="H12" s="173"/>
      <c r="I12" s="174"/>
      <c r="K12">
        <f>IF(H12="",1,0)</f>
        <v>1</v>
      </c>
    </row>
    <row r="13" spans="1:11" ht="12.75">
      <c r="A13" s="29" t="s">
        <v>444</v>
      </c>
      <c r="B13" s="7" t="s">
        <v>1099</v>
      </c>
      <c r="C13" s="13"/>
      <c r="D13" s="13"/>
      <c r="E13" s="142"/>
      <c r="F13" s="142"/>
      <c r="G13" s="142"/>
      <c r="H13" s="142"/>
      <c r="I13" s="143"/>
      <c r="K13">
        <f>IF(E13="",1,0)</f>
        <v>1</v>
      </c>
    </row>
    <row r="14" spans="1:11" ht="13.5" thickBot="1">
      <c r="A14" s="29" t="s">
        <v>445</v>
      </c>
      <c r="B14" s="8" t="s">
        <v>1100</v>
      </c>
      <c r="C14" s="16"/>
      <c r="D14" s="16"/>
      <c r="E14" s="149"/>
      <c r="F14" s="149"/>
      <c r="G14" s="149"/>
      <c r="H14" s="149"/>
      <c r="I14" s="150"/>
      <c r="K14">
        <f>IF(E14="",1,0)</f>
        <v>1</v>
      </c>
    </row>
    <row r="15" ht="12.75">
      <c r="A15" s="33" t="s">
        <v>177</v>
      </c>
    </row>
    <row r="16" spans="1:9" ht="13.5" thickBot="1">
      <c r="A16" s="148" t="str">
        <f>CONCATENATE("Indicare, se disponibile, i dati sulle ispezioni al lavoro per il ",Appoggio!I2)</f>
        <v>Indicare, se disponibile, i dati sulle ispezioni al lavoro per il 2008</v>
      </c>
      <c r="B16" s="148"/>
      <c r="C16" s="148"/>
      <c r="D16" s="148"/>
      <c r="E16" s="148"/>
      <c r="F16" s="148"/>
      <c r="G16" s="148"/>
      <c r="H16" s="148"/>
      <c r="I16" s="148"/>
    </row>
    <row r="17" spans="1:11" ht="13.5" thickBot="1">
      <c r="A17" s="29" t="s">
        <v>446</v>
      </c>
      <c r="B17" s="170" t="s">
        <v>412</v>
      </c>
      <c r="C17" s="171"/>
      <c r="D17" s="171"/>
      <c r="E17" s="172"/>
      <c r="F17" s="161"/>
      <c r="G17" s="161"/>
      <c r="H17" s="161"/>
      <c r="I17" s="162"/>
      <c r="K17">
        <f>IF(F17="",1,0)</f>
        <v>1</v>
      </c>
    </row>
    <row r="18" ht="12.75">
      <c r="A18" s="33" t="s">
        <v>177</v>
      </c>
    </row>
    <row r="19" spans="1:9" ht="25.5" customHeight="1" thickBot="1">
      <c r="A19" s="148" t="str">
        <f>CONCATENATE("Indicare, se disponibile, il numero di vertenze sindacali avviate da lavoratori extracomunitari nel ",Appoggio!I2)</f>
        <v>Indicare, se disponibile, il numero di vertenze sindacali avviate da lavoratori extracomunitari nel 2008</v>
      </c>
      <c r="B19" s="148"/>
      <c r="C19" s="148"/>
      <c r="D19" s="148"/>
      <c r="E19" s="148"/>
      <c r="F19" s="148"/>
      <c r="G19" s="148"/>
      <c r="H19" s="148"/>
      <c r="I19" s="148"/>
    </row>
    <row r="20" spans="1:11" ht="13.5" thickBot="1">
      <c r="A20" s="29" t="s">
        <v>447</v>
      </c>
      <c r="B20" s="165" t="s">
        <v>449</v>
      </c>
      <c r="C20" s="166"/>
      <c r="D20" s="166"/>
      <c r="E20" s="166"/>
      <c r="F20" s="161"/>
      <c r="G20" s="161"/>
      <c r="H20" s="161"/>
      <c r="I20" s="162"/>
      <c r="K20">
        <f>IF(F20="",1,0)</f>
        <v>1</v>
      </c>
    </row>
    <row r="21" ht="12.75">
      <c r="A21" s="33" t="s">
        <v>177</v>
      </c>
    </row>
    <row r="22" spans="1:9" ht="25.5" customHeight="1">
      <c r="A22" s="148" t="s">
        <v>1103</v>
      </c>
      <c r="B22" s="148"/>
      <c r="C22" s="148"/>
      <c r="D22" s="148"/>
      <c r="E22" s="148"/>
      <c r="F22" s="148"/>
      <c r="G22" s="148"/>
      <c r="H22" s="148"/>
      <c r="I22" s="148"/>
    </row>
    <row r="23" spans="1:11" ht="13.5" thickBot="1">
      <c r="A23" s="29" t="s">
        <v>448</v>
      </c>
      <c r="B23" s="156" t="str">
        <f>CONCATENATE("Infortuni sul lavoro nel ",Appoggio!I2)</f>
        <v>Infortuni sul lavoro nel 2008</v>
      </c>
      <c r="C23" s="157"/>
      <c r="D23" s="157"/>
      <c r="E23" s="157"/>
      <c r="F23" s="149"/>
      <c r="G23" s="149"/>
      <c r="H23" s="149"/>
      <c r="I23" s="150"/>
      <c r="K23">
        <f>IF(F23="",1,0)</f>
        <v>1</v>
      </c>
    </row>
    <row r="24" ht="12.75">
      <c r="A24" s="33" t="s">
        <v>177</v>
      </c>
    </row>
    <row r="25" spans="1:9" ht="25.5" customHeight="1">
      <c r="A25" s="148" t="s">
        <v>498</v>
      </c>
      <c r="B25" s="148"/>
      <c r="C25" s="148"/>
      <c r="D25" s="148"/>
      <c r="E25" s="148"/>
      <c r="F25" s="148"/>
      <c r="G25" s="148"/>
      <c r="H25" s="148"/>
      <c r="I25" s="148"/>
    </row>
    <row r="26" spans="1:11" ht="13.5" thickBot="1">
      <c r="A26" s="29" t="s">
        <v>500</v>
      </c>
      <c r="B26" s="156" t="s">
        <v>499</v>
      </c>
      <c r="C26" s="157"/>
      <c r="D26" s="157"/>
      <c r="E26" s="157"/>
      <c r="F26" s="149"/>
      <c r="G26" s="149"/>
      <c r="H26" s="149"/>
      <c r="I26" s="150"/>
      <c r="K26">
        <f>IF(F26="",1,0)</f>
        <v>1</v>
      </c>
    </row>
  </sheetData>
  <sheetProtection password="8095" sheet="1" objects="1" scenarios="1" selectLockedCells="1"/>
  <mergeCells count="23">
    <mergeCell ref="B23:E23"/>
    <mergeCell ref="F23:I23"/>
    <mergeCell ref="E13:I13"/>
    <mergeCell ref="A19:I19"/>
    <mergeCell ref="A4:I4"/>
    <mergeCell ref="C5:I5"/>
    <mergeCell ref="C6:I6"/>
    <mergeCell ref="C7:I7"/>
    <mergeCell ref="C8:I8"/>
    <mergeCell ref="C9:I9"/>
    <mergeCell ref="A11:I11"/>
    <mergeCell ref="A16:I16"/>
    <mergeCell ref="H12:I12"/>
    <mergeCell ref="A25:I25"/>
    <mergeCell ref="B26:E26"/>
    <mergeCell ref="F26:I26"/>
    <mergeCell ref="B12:G12"/>
    <mergeCell ref="A22:I22"/>
    <mergeCell ref="B20:E20"/>
    <mergeCell ref="B17:E17"/>
    <mergeCell ref="E14:I14"/>
    <mergeCell ref="F17:I17"/>
    <mergeCell ref="F20:I20"/>
  </mergeCells>
  <conditionalFormatting sqref="A20 A23 A17 A12:A14 A5:A9 A26">
    <cfRule type="expression" priority="1" dxfId="0" stopIfTrue="1">
      <formula>$K5=1</formula>
    </cfRule>
  </conditionalFormatting>
  <dataValidations count="3">
    <dataValidation type="whole" operator="greaterThanOrEqual" allowBlank="1" showInputMessage="1" showErrorMessage="1" sqref="E13:I14 F26:I26 F17:I17 F23:I23 F20:I20">
      <formula1>0</formula1>
    </dataValidation>
    <dataValidation type="date" operator="greaterThanOrEqual" allowBlank="1" showInputMessage="1" showErrorMessage="1" sqref="H12:I12">
      <formula1>36526</formula1>
    </dataValidation>
    <dataValidation type="list" allowBlank="1" showInputMessage="1" showErrorMessage="1" sqref="C5:I9">
      <formula1>Elenco_settori_produttivi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
&amp;"Arial,Grassetto Corsivo"Rilevazione delle attività dei Consigli Territoriali per l'Immigrazione nel 2008&amp;R&amp;G</oddHeader>
    <oddFooter>&amp;CPagina &amp;P di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16" sqref="E16:I16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1104</v>
      </c>
    </row>
    <row r="3" ht="12.75">
      <c r="A3" s="33" t="s">
        <v>177</v>
      </c>
    </row>
    <row r="4" spans="1:9" ht="13.5" thickBot="1">
      <c r="A4" s="175" t="s">
        <v>1105</v>
      </c>
      <c r="B4" s="175"/>
      <c r="C4" s="175"/>
      <c r="D4" s="175"/>
      <c r="E4" s="175"/>
      <c r="F4" s="175"/>
      <c r="G4" s="175"/>
      <c r="H4" s="175"/>
      <c r="I4" s="175"/>
    </row>
    <row r="5" spans="1:11" ht="13.5" thickBot="1">
      <c r="A5" s="29" t="s">
        <v>80</v>
      </c>
      <c r="B5" s="165" t="s">
        <v>1049</v>
      </c>
      <c r="C5" s="166"/>
      <c r="D5" s="166"/>
      <c r="E5" s="166"/>
      <c r="F5" s="166"/>
      <c r="G5" s="166"/>
      <c r="H5" s="160"/>
      <c r="I5" s="162"/>
      <c r="K5">
        <f>IF(H5="",1,0)</f>
        <v>1</v>
      </c>
    </row>
    <row r="6" ht="12.75">
      <c r="A6" s="33" t="s">
        <v>177</v>
      </c>
    </row>
    <row r="7" spans="1:2" ht="13.5" thickBot="1">
      <c r="A7" s="30"/>
      <c r="B7" t="s">
        <v>413</v>
      </c>
    </row>
    <row r="8" spans="1:11" ht="12.75">
      <c r="A8" s="29" t="s">
        <v>81</v>
      </c>
      <c r="B8" s="158" t="s">
        <v>1106</v>
      </c>
      <c r="C8" s="159"/>
      <c r="D8" s="159"/>
      <c r="E8" s="151"/>
      <c r="F8" s="151"/>
      <c r="G8" s="151"/>
      <c r="H8" s="151"/>
      <c r="I8" s="152"/>
      <c r="K8">
        <f aca="true" t="shared" si="0" ref="K8:K17">IF(E8="",1,0)</f>
        <v>1</v>
      </c>
    </row>
    <row r="9" spans="1:11" ht="13.5" thickBot="1">
      <c r="A9" s="29" t="s">
        <v>82</v>
      </c>
      <c r="B9" s="156" t="s">
        <v>1493</v>
      </c>
      <c r="C9" s="157"/>
      <c r="D9" s="157"/>
      <c r="E9" s="149"/>
      <c r="F9" s="149"/>
      <c r="G9" s="149"/>
      <c r="H9" s="149"/>
      <c r="I9" s="150"/>
      <c r="K9">
        <f t="shared" si="0"/>
        <v>1</v>
      </c>
    </row>
    <row r="10" ht="12.75">
      <c r="A10" s="33" t="s">
        <v>177</v>
      </c>
    </row>
    <row r="11" spans="1:2" ht="13.5" thickBot="1">
      <c r="A11" s="30"/>
      <c r="B11" t="s">
        <v>414</v>
      </c>
    </row>
    <row r="12" spans="1:11" ht="12.75">
      <c r="A12" s="29" t="s">
        <v>83</v>
      </c>
      <c r="B12" s="158" t="s">
        <v>1106</v>
      </c>
      <c r="C12" s="159"/>
      <c r="D12" s="159"/>
      <c r="E12" s="151"/>
      <c r="F12" s="151"/>
      <c r="G12" s="151"/>
      <c r="H12" s="151"/>
      <c r="I12" s="152"/>
      <c r="K12">
        <f t="shared" si="0"/>
        <v>1</v>
      </c>
    </row>
    <row r="13" spans="1:11" ht="13.5" thickBot="1">
      <c r="A13" s="29" t="s">
        <v>84</v>
      </c>
      <c r="B13" s="156" t="s">
        <v>1493</v>
      </c>
      <c r="C13" s="157"/>
      <c r="D13" s="157"/>
      <c r="E13" s="149"/>
      <c r="F13" s="149"/>
      <c r="G13" s="149"/>
      <c r="H13" s="149"/>
      <c r="I13" s="150"/>
      <c r="K13">
        <f t="shared" si="0"/>
        <v>1</v>
      </c>
    </row>
    <row r="14" ht="12.75">
      <c r="A14" s="33" t="s">
        <v>177</v>
      </c>
    </row>
    <row r="15" spans="1:2" ht="13.5" thickBot="1">
      <c r="A15" s="30"/>
      <c r="B15" t="s">
        <v>1492</v>
      </c>
    </row>
    <row r="16" spans="1:11" ht="12.75">
      <c r="A16" s="29" t="s">
        <v>85</v>
      </c>
      <c r="B16" s="158" t="s">
        <v>1106</v>
      </c>
      <c r="C16" s="159"/>
      <c r="D16" s="159"/>
      <c r="E16" s="151"/>
      <c r="F16" s="151"/>
      <c r="G16" s="151"/>
      <c r="H16" s="151"/>
      <c r="I16" s="152"/>
      <c r="K16">
        <f t="shared" si="0"/>
        <v>1</v>
      </c>
    </row>
    <row r="17" spans="1:11" ht="13.5" thickBot="1">
      <c r="A17" s="29" t="s">
        <v>86</v>
      </c>
      <c r="B17" s="156" t="s">
        <v>1493</v>
      </c>
      <c r="C17" s="157"/>
      <c r="D17" s="157"/>
      <c r="E17" s="149"/>
      <c r="F17" s="149"/>
      <c r="G17" s="149"/>
      <c r="H17" s="149"/>
      <c r="I17" s="150"/>
      <c r="K17">
        <f t="shared" si="0"/>
        <v>1</v>
      </c>
    </row>
    <row r="18" ht="12.75">
      <c r="A18" s="33" t="s">
        <v>177</v>
      </c>
    </row>
    <row r="19" spans="1:9" ht="13.5" thickBot="1">
      <c r="A19" s="175" t="s">
        <v>1108</v>
      </c>
      <c r="B19" s="175"/>
      <c r="C19" s="175"/>
      <c r="D19" s="175"/>
      <c r="E19" s="175"/>
      <c r="F19" s="175"/>
      <c r="G19" s="175"/>
      <c r="H19" s="175"/>
      <c r="I19" s="175"/>
    </row>
    <row r="20" spans="1:11" ht="12.75">
      <c r="A20" s="29" t="s">
        <v>87</v>
      </c>
      <c r="B20" s="176"/>
      <c r="C20" s="122"/>
      <c r="D20" s="122"/>
      <c r="E20" s="122"/>
      <c r="F20" s="122"/>
      <c r="G20" s="122"/>
      <c r="H20" s="122"/>
      <c r="I20" s="123"/>
      <c r="K20">
        <f>IF(B20="",1,0)</f>
        <v>1</v>
      </c>
    </row>
    <row r="21" spans="1:11" ht="13.5" thickBot="1">
      <c r="A21" s="29" t="s">
        <v>88</v>
      </c>
      <c r="B21" s="8" t="s">
        <v>1109</v>
      </c>
      <c r="C21" s="16"/>
      <c r="D21" s="16"/>
      <c r="E21" s="16"/>
      <c r="F21" s="16"/>
      <c r="G21" s="16"/>
      <c r="H21" s="16"/>
      <c r="I21" s="17"/>
      <c r="K21">
        <f>IF(I21="",1,0)</f>
        <v>1</v>
      </c>
    </row>
  </sheetData>
  <sheetProtection password="8095" sheet="1" objects="1" scenarios="1" selectLockedCells="1"/>
  <mergeCells count="17">
    <mergeCell ref="B5:G5"/>
    <mergeCell ref="H5:I5"/>
    <mergeCell ref="B17:D17"/>
    <mergeCell ref="B20:I20"/>
    <mergeCell ref="E16:I16"/>
    <mergeCell ref="E17:I17"/>
    <mergeCell ref="B16:D16"/>
    <mergeCell ref="A4:I4"/>
    <mergeCell ref="A19:I19"/>
    <mergeCell ref="E8:I8"/>
    <mergeCell ref="E9:I9"/>
    <mergeCell ref="E12:I12"/>
    <mergeCell ref="E13:I13"/>
    <mergeCell ref="B12:D12"/>
    <mergeCell ref="B13:D13"/>
    <mergeCell ref="B9:D9"/>
    <mergeCell ref="B8:D8"/>
  </mergeCells>
  <conditionalFormatting sqref="A5 A8:A9 A12:A13 A16:A17 A20:A21">
    <cfRule type="expression" priority="1" dxfId="0" stopIfTrue="1">
      <formula>$K5=1</formula>
    </cfRule>
  </conditionalFormatting>
  <dataValidations count="3">
    <dataValidation type="list" allowBlank="1" showInputMessage="1" showErrorMessage="1" sqref="B20">
      <formula1>Elenco_Si_No</formula1>
    </dataValidation>
    <dataValidation type="whole" operator="greaterThanOrEqual" allowBlank="1" showInputMessage="1" showErrorMessage="1" sqref="I21 E16:I17 E8:I9 E12:I13">
      <formula1>0</formula1>
    </dataValidation>
    <dataValidation type="date" operator="greaterThanOrEqual" allowBlank="1" showInputMessage="1" showErrorMessage="1" sqref="H5:I5">
      <formula1>36526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19" sqref="F19:I19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1110</v>
      </c>
    </row>
    <row r="3" ht="13.5" thickBot="1">
      <c r="A3" s="33" t="s">
        <v>177</v>
      </c>
    </row>
    <row r="4" spans="1:11" ht="25.5" customHeight="1">
      <c r="A4" s="29" t="s">
        <v>89</v>
      </c>
      <c r="B4" s="177" t="str">
        <f>CONCATENATE("Cittadini stranieri iscritti al SSN nel ",Appoggio!I2,", di cui")</f>
        <v>Cittadini stranieri iscritti al SSN nel 2008, di cui</v>
      </c>
      <c r="C4" s="178"/>
      <c r="D4" s="178"/>
      <c r="E4" s="178"/>
      <c r="F4" s="151"/>
      <c r="G4" s="151"/>
      <c r="H4" s="151"/>
      <c r="I4" s="152"/>
      <c r="K4">
        <f>IF(F4="",1,0)</f>
        <v>1</v>
      </c>
    </row>
    <row r="5" spans="1:11" ht="12.75">
      <c r="A5" s="29" t="s">
        <v>90</v>
      </c>
      <c r="B5" s="144" t="s">
        <v>408</v>
      </c>
      <c r="C5" s="145"/>
      <c r="D5" s="145"/>
      <c r="E5" s="145"/>
      <c r="F5" s="142"/>
      <c r="G5" s="142"/>
      <c r="H5" s="142"/>
      <c r="I5" s="143"/>
      <c r="K5">
        <f>IF(F5="",1,0)</f>
        <v>1</v>
      </c>
    </row>
    <row r="6" spans="1:11" ht="13.5" thickBot="1">
      <c r="A6" s="29" t="s">
        <v>276</v>
      </c>
      <c r="B6" s="169" t="s">
        <v>409</v>
      </c>
      <c r="C6" s="157"/>
      <c r="D6" s="157"/>
      <c r="E6" s="157"/>
      <c r="F6" s="149"/>
      <c r="G6" s="149"/>
      <c r="H6" s="149"/>
      <c r="I6" s="150"/>
      <c r="K6">
        <f>IF(F6="",1,0)</f>
        <v>1</v>
      </c>
    </row>
    <row r="7" ht="13.5" thickBot="1">
      <c r="A7" s="33" t="s">
        <v>177</v>
      </c>
    </row>
    <row r="8" spans="1:11" ht="26.25" customHeight="1">
      <c r="A8" s="29" t="s">
        <v>278</v>
      </c>
      <c r="B8" s="177" t="s">
        <v>275</v>
      </c>
      <c r="C8" s="178"/>
      <c r="D8" s="178"/>
      <c r="E8" s="178"/>
      <c r="F8" s="151"/>
      <c r="G8" s="151"/>
      <c r="H8" s="151"/>
      <c r="I8" s="152"/>
      <c r="K8">
        <f>IF(F8="",1,0)</f>
        <v>1</v>
      </c>
    </row>
    <row r="9" spans="1:11" ht="12.75">
      <c r="A9" s="29" t="s">
        <v>280</v>
      </c>
      <c r="B9" s="179" t="s">
        <v>277</v>
      </c>
      <c r="C9" s="155"/>
      <c r="D9" s="155"/>
      <c r="E9" s="155"/>
      <c r="F9" s="142"/>
      <c r="G9" s="142"/>
      <c r="H9" s="142"/>
      <c r="I9" s="143"/>
      <c r="K9">
        <f>IF(F9="",1,0)</f>
        <v>1</v>
      </c>
    </row>
    <row r="10" spans="1:11" ht="12.75">
      <c r="A10" s="29" t="s">
        <v>282</v>
      </c>
      <c r="B10" s="179" t="s">
        <v>279</v>
      </c>
      <c r="C10" s="155"/>
      <c r="D10" s="155"/>
      <c r="E10" s="155"/>
      <c r="F10" s="142"/>
      <c r="G10" s="142"/>
      <c r="H10" s="142"/>
      <c r="I10" s="143"/>
      <c r="K10">
        <f>IF(F10="",1,0)</f>
        <v>1</v>
      </c>
    </row>
    <row r="11" spans="1:11" ht="27" customHeight="1" thickBot="1">
      <c r="A11" s="29" t="s">
        <v>284</v>
      </c>
      <c r="B11" s="180" t="s">
        <v>281</v>
      </c>
      <c r="C11" s="181"/>
      <c r="D11" s="181"/>
      <c r="E11" s="181"/>
      <c r="F11" s="149"/>
      <c r="G11" s="149"/>
      <c r="H11" s="149"/>
      <c r="I11" s="150"/>
      <c r="K11">
        <f>IF(F11="",1,0)</f>
        <v>1</v>
      </c>
    </row>
    <row r="12" ht="13.5" thickBot="1">
      <c r="A12" s="33" t="s">
        <v>177</v>
      </c>
    </row>
    <row r="13" spans="1:11" ht="13.5" thickBot="1">
      <c r="A13" s="29" t="s">
        <v>285</v>
      </c>
      <c r="B13" s="170" t="str">
        <f>CONCATENATE("STP rilasciati in provincia nel ",Appoggio!I2)</f>
        <v>STP rilasciati in provincia nel 2008</v>
      </c>
      <c r="C13" s="171"/>
      <c r="D13" s="171"/>
      <c r="E13" s="172"/>
      <c r="F13" s="161"/>
      <c r="G13" s="161"/>
      <c r="H13" s="161"/>
      <c r="I13" s="162"/>
      <c r="K13">
        <f>IF(F13="",1,0)</f>
        <v>1</v>
      </c>
    </row>
    <row r="14" spans="1:2" ht="13.5" thickBot="1">
      <c r="A14" s="33" t="s">
        <v>177</v>
      </c>
      <c r="B14" t="s">
        <v>283</v>
      </c>
    </row>
    <row r="15" spans="1:11" ht="12.75">
      <c r="A15" s="29" t="s">
        <v>286</v>
      </c>
      <c r="B15" s="183"/>
      <c r="C15" s="151"/>
      <c r="D15" s="151"/>
      <c r="E15" s="151"/>
      <c r="F15" s="151"/>
      <c r="G15" s="151"/>
      <c r="H15" s="151"/>
      <c r="I15" s="152"/>
      <c r="K15">
        <f>IF(F15="",IF(B15="",2,1),IF(B15="",1,0))</f>
        <v>2</v>
      </c>
    </row>
    <row r="16" spans="1:11" ht="12.75">
      <c r="A16" s="29" t="s">
        <v>287</v>
      </c>
      <c r="B16" s="182"/>
      <c r="C16" s="142"/>
      <c r="D16" s="142"/>
      <c r="E16" s="142"/>
      <c r="F16" s="142"/>
      <c r="G16" s="142"/>
      <c r="H16" s="142"/>
      <c r="I16" s="143"/>
      <c r="K16">
        <f>IF(F16="",IF(B16="",2,1),IF(B16="",1,0))</f>
        <v>2</v>
      </c>
    </row>
    <row r="17" spans="1:11" ht="12.75">
      <c r="A17" s="29" t="s">
        <v>288</v>
      </c>
      <c r="B17" s="182"/>
      <c r="C17" s="142"/>
      <c r="D17" s="142"/>
      <c r="E17" s="142"/>
      <c r="F17" s="142"/>
      <c r="G17" s="142"/>
      <c r="H17" s="142"/>
      <c r="I17" s="143"/>
      <c r="K17">
        <f>IF(F17="",IF(B17="",2,1),IF(B17="",1,0))</f>
        <v>2</v>
      </c>
    </row>
    <row r="18" spans="1:11" ht="12.75">
      <c r="A18" s="29" t="s">
        <v>290</v>
      </c>
      <c r="B18" s="182"/>
      <c r="C18" s="142"/>
      <c r="D18" s="142"/>
      <c r="E18" s="142"/>
      <c r="F18" s="142"/>
      <c r="G18" s="142"/>
      <c r="H18" s="142"/>
      <c r="I18" s="143"/>
      <c r="K18">
        <f>IF(F18="",IF(B18="",2,1),IF(B18="",1,0))</f>
        <v>2</v>
      </c>
    </row>
    <row r="19" spans="1:11" ht="13.5" thickBot="1">
      <c r="A19" s="29" t="s">
        <v>292</v>
      </c>
      <c r="B19" s="184"/>
      <c r="C19" s="149"/>
      <c r="D19" s="149"/>
      <c r="E19" s="149"/>
      <c r="F19" s="149"/>
      <c r="G19" s="149"/>
      <c r="H19" s="149"/>
      <c r="I19" s="150"/>
      <c r="K19">
        <f>IF(F19="",IF(B19="",2,1),IF(B19="",1,0))</f>
        <v>2</v>
      </c>
    </row>
    <row r="20" ht="12.75">
      <c r="A20" s="33" t="s">
        <v>177</v>
      </c>
    </row>
    <row r="21" spans="1:9" ht="25.5" customHeight="1">
      <c r="A21" s="148" t="s">
        <v>289</v>
      </c>
      <c r="B21" s="148"/>
      <c r="C21" s="148"/>
      <c r="D21" s="148"/>
      <c r="E21" s="148"/>
      <c r="F21" s="148"/>
      <c r="G21" s="148"/>
      <c r="H21" s="148"/>
      <c r="I21" s="148"/>
    </row>
    <row r="22" spans="1:11" ht="13.5" thickBot="1">
      <c r="A22" s="29" t="s">
        <v>415</v>
      </c>
      <c r="B22" s="156">
        <f>Appoggio!I2</f>
        <v>2008</v>
      </c>
      <c r="C22" s="157"/>
      <c r="D22" s="157"/>
      <c r="E22" s="157"/>
      <c r="F22" s="149"/>
      <c r="G22" s="149"/>
      <c r="H22" s="149"/>
      <c r="I22" s="150"/>
      <c r="K22">
        <f>IF(F22="",1,0)</f>
        <v>1</v>
      </c>
    </row>
    <row r="23" ht="12.75">
      <c r="A23" s="33" t="s">
        <v>177</v>
      </c>
    </row>
    <row r="24" spans="1:9" ht="25.5" customHeight="1">
      <c r="A24" s="148" t="s">
        <v>291</v>
      </c>
      <c r="B24" s="148"/>
      <c r="C24" s="148"/>
      <c r="D24" s="148"/>
      <c r="E24" s="148"/>
      <c r="F24" s="148"/>
      <c r="G24" s="148"/>
      <c r="H24" s="148"/>
      <c r="I24" s="148"/>
    </row>
    <row r="25" spans="1:11" ht="13.5" thickBot="1">
      <c r="A25" s="29" t="s">
        <v>416</v>
      </c>
      <c r="B25" s="156">
        <f>Appoggio!I2</f>
        <v>2008</v>
      </c>
      <c r="C25" s="157"/>
      <c r="D25" s="157"/>
      <c r="E25" s="157"/>
      <c r="F25" s="149"/>
      <c r="G25" s="149"/>
      <c r="H25" s="149"/>
      <c r="I25" s="150"/>
      <c r="K25">
        <f>IF(F25="",1,0)</f>
        <v>1</v>
      </c>
    </row>
  </sheetData>
  <sheetProtection password="8095" sheet="1" objects="1" scenarios="1" selectLockedCells="1"/>
  <mergeCells count="32">
    <mergeCell ref="A24:I24"/>
    <mergeCell ref="B25:E25"/>
    <mergeCell ref="F25:I25"/>
    <mergeCell ref="B19:E19"/>
    <mergeCell ref="F19:I19"/>
    <mergeCell ref="A21:I21"/>
    <mergeCell ref="B22:E22"/>
    <mergeCell ref="F22:I22"/>
    <mergeCell ref="B18:E18"/>
    <mergeCell ref="F18:I18"/>
    <mergeCell ref="B13:E13"/>
    <mergeCell ref="F13:I13"/>
    <mergeCell ref="B15:E15"/>
    <mergeCell ref="F15:I15"/>
    <mergeCell ref="B16:E16"/>
    <mergeCell ref="F16:I16"/>
    <mergeCell ref="B17:E17"/>
    <mergeCell ref="F17:I17"/>
    <mergeCell ref="B10:E10"/>
    <mergeCell ref="F10:I10"/>
    <mergeCell ref="B11:E11"/>
    <mergeCell ref="F11:I11"/>
    <mergeCell ref="F6:I6"/>
    <mergeCell ref="B8:E8"/>
    <mergeCell ref="F8:I8"/>
    <mergeCell ref="B9:E9"/>
    <mergeCell ref="F9:I9"/>
    <mergeCell ref="B6:E6"/>
    <mergeCell ref="F4:I4"/>
    <mergeCell ref="F5:I5"/>
    <mergeCell ref="B4:E4"/>
    <mergeCell ref="B5:E5"/>
  </mergeCells>
  <conditionalFormatting sqref="A4:A6 A13 A25 A22 A8:A11">
    <cfRule type="expression" priority="1" dxfId="0" stopIfTrue="1">
      <formula>$K4=1</formula>
    </cfRule>
  </conditionalFormatting>
  <conditionalFormatting sqref="A15:A19">
    <cfRule type="expression" priority="2" dxfId="0" stopIfTrue="1">
      <formula>$K15&gt;0</formula>
    </cfRule>
  </conditionalFormatting>
  <dataValidations count="2">
    <dataValidation type="whole" operator="greaterThanOrEqual" allowBlank="1" showInputMessage="1" showErrorMessage="1" sqref="F13:I13 F4:I6 F8:I11 F15:I19 F22:I22 F25:I25">
      <formula1>0</formula1>
    </dataValidation>
    <dataValidation type="list" operator="greaterThanOrEqual" allowBlank="1" showInputMessage="1" showErrorMessage="1" sqref="B15:E19">
      <formula1>Elenco_Stati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F45" sqref="F45:I45"/>
    </sheetView>
  </sheetViews>
  <sheetFormatPr defaultColWidth="9.140625" defaultRowHeight="12.75"/>
  <cols>
    <col min="11" max="11" width="9.140625" style="0" hidden="1" customWidth="1"/>
  </cols>
  <sheetData>
    <row r="1" s="1" customFormat="1" ht="18">
      <c r="A1" s="1" t="s">
        <v>1046</v>
      </c>
    </row>
    <row r="2" s="2" customFormat="1" ht="15">
      <c r="A2" s="2" t="s">
        <v>1111</v>
      </c>
    </row>
    <row r="3" ht="13.5" thickBot="1">
      <c r="A3" s="33" t="s">
        <v>177</v>
      </c>
    </row>
    <row r="4" spans="1:11" ht="13.5" thickBot="1">
      <c r="A4" s="29" t="s">
        <v>91</v>
      </c>
      <c r="B4" s="201" t="str">
        <f>CONCATENATE("Minori comunitari residenti in provincia nel ",Appoggio!$I$2)</f>
        <v>Minori comunitari residenti in provincia nel 2008</v>
      </c>
      <c r="C4" s="202"/>
      <c r="D4" s="202"/>
      <c r="E4" s="202"/>
      <c r="F4" s="202"/>
      <c r="G4" s="205"/>
      <c r="H4" s="205"/>
      <c r="I4" s="206"/>
      <c r="K4">
        <f>IF(G4="",1,0)</f>
        <v>1</v>
      </c>
    </row>
    <row r="5" spans="1:11" ht="25.5" customHeight="1">
      <c r="A5" s="29" t="s">
        <v>92</v>
      </c>
      <c r="B5" s="189" t="str">
        <f>CONCATENATE("Minori extracomunitari residenti in provincia nel ",Appoggio!$I$2,", di cui")</f>
        <v>Minori extracomunitari residenti in provincia nel 2008, di cui</v>
      </c>
      <c r="C5" s="190"/>
      <c r="D5" s="190"/>
      <c r="E5" s="190"/>
      <c r="F5" s="191"/>
      <c r="G5" s="192"/>
      <c r="H5" s="192"/>
      <c r="I5" s="193"/>
      <c r="K5">
        <f>IF(G5="",1,0)</f>
        <v>1</v>
      </c>
    </row>
    <row r="6" spans="1:11" ht="12.75">
      <c r="A6" s="29" t="s">
        <v>93</v>
      </c>
      <c r="B6" s="194" t="s">
        <v>417</v>
      </c>
      <c r="C6" s="195"/>
      <c r="D6" s="195"/>
      <c r="E6" s="195"/>
      <c r="F6" s="195"/>
      <c r="G6" s="196"/>
      <c r="H6" s="196"/>
      <c r="I6" s="197"/>
      <c r="K6">
        <f>IF(G6="",1,0)</f>
        <v>1</v>
      </c>
    </row>
    <row r="7" spans="1:11" ht="13.5" thickBot="1">
      <c r="A7" s="29" t="s">
        <v>94</v>
      </c>
      <c r="B7" s="185" t="s">
        <v>418</v>
      </c>
      <c r="C7" s="186"/>
      <c r="D7" s="186"/>
      <c r="E7" s="186"/>
      <c r="F7" s="186"/>
      <c r="G7" s="187"/>
      <c r="H7" s="187"/>
      <c r="I7" s="188"/>
      <c r="K7">
        <f>IF(G7="",1,0)</f>
        <v>1</v>
      </c>
    </row>
    <row r="8" spans="1:11" ht="13.5" thickBot="1">
      <c r="A8" s="29" t="s">
        <v>95</v>
      </c>
      <c r="B8" s="203" t="str">
        <f>CONCATENATE("Minori italiani residenti in provincia nel ",Appoggio!$I$2)</f>
        <v>Minori italiani residenti in provincia nel 2008</v>
      </c>
      <c r="C8" s="204"/>
      <c r="D8" s="204"/>
      <c r="E8" s="204"/>
      <c r="F8" s="204"/>
      <c r="G8" s="207"/>
      <c r="H8" s="207"/>
      <c r="I8" s="208"/>
      <c r="K8">
        <f>IF(G8="",1,0)</f>
        <v>1</v>
      </c>
    </row>
    <row r="9" ht="12.75">
      <c r="A9" s="33" t="s">
        <v>177</v>
      </c>
    </row>
    <row r="10" spans="1:9" ht="13.5" thickBot="1">
      <c r="A10" s="148" t="s">
        <v>450</v>
      </c>
      <c r="B10" s="148"/>
      <c r="C10" s="148"/>
      <c r="D10" s="148"/>
      <c r="E10" s="148"/>
      <c r="F10" s="148"/>
      <c r="G10" s="148"/>
      <c r="H10" s="148"/>
      <c r="I10" s="148"/>
    </row>
    <row r="11" spans="1:11" ht="12.75">
      <c r="A11" s="29" t="s">
        <v>96</v>
      </c>
      <c r="B11" s="6" t="s">
        <v>1057</v>
      </c>
      <c r="C11" s="151"/>
      <c r="D11" s="151"/>
      <c r="E11" s="151"/>
      <c r="F11" s="151"/>
      <c r="G11" s="151"/>
      <c r="H11" s="151"/>
      <c r="I11" s="152"/>
      <c r="K11">
        <f>IF(C11="",1,0)</f>
        <v>1</v>
      </c>
    </row>
    <row r="12" spans="1:11" ht="12.75">
      <c r="A12" s="29" t="s">
        <v>97</v>
      </c>
      <c r="B12" s="7" t="s">
        <v>1058</v>
      </c>
      <c r="C12" s="142"/>
      <c r="D12" s="142"/>
      <c r="E12" s="142"/>
      <c r="F12" s="142"/>
      <c r="G12" s="142"/>
      <c r="H12" s="142"/>
      <c r="I12" s="143"/>
      <c r="K12">
        <f>IF(C12="",1,0)</f>
        <v>1</v>
      </c>
    </row>
    <row r="13" spans="1:11" ht="13.5" thickBot="1">
      <c r="A13" s="29" t="s">
        <v>98</v>
      </c>
      <c r="B13" s="8" t="s">
        <v>1059</v>
      </c>
      <c r="C13" s="149"/>
      <c r="D13" s="149"/>
      <c r="E13" s="149"/>
      <c r="F13" s="149"/>
      <c r="G13" s="149"/>
      <c r="H13" s="149"/>
      <c r="I13" s="150"/>
      <c r="K13">
        <f>IF(C13="",1,0)</f>
        <v>1</v>
      </c>
    </row>
    <row r="14" ht="12.75">
      <c r="A14" s="33" t="s">
        <v>177</v>
      </c>
    </row>
    <row r="15" spans="1:9" ht="13.5" thickBot="1">
      <c r="A15" s="148" t="s">
        <v>451</v>
      </c>
      <c r="B15" s="148"/>
      <c r="C15" s="148"/>
      <c r="D15" s="148"/>
      <c r="E15" s="148"/>
      <c r="F15" s="148"/>
      <c r="G15" s="148"/>
      <c r="H15" s="148"/>
      <c r="I15" s="148"/>
    </row>
    <row r="16" spans="1:11" ht="12.75">
      <c r="A16" s="29" t="s">
        <v>99</v>
      </c>
      <c r="B16" s="6" t="s">
        <v>1057</v>
      </c>
      <c r="C16" s="151"/>
      <c r="D16" s="151"/>
      <c r="E16" s="151"/>
      <c r="F16" s="151"/>
      <c r="G16" s="151"/>
      <c r="H16" s="151"/>
      <c r="I16" s="152"/>
      <c r="K16">
        <f>IF(C16="",1,0)</f>
        <v>1</v>
      </c>
    </row>
    <row r="17" spans="1:11" ht="12.75">
      <c r="A17" s="29" t="s">
        <v>100</v>
      </c>
      <c r="B17" s="7" t="s">
        <v>1058</v>
      </c>
      <c r="C17" s="142"/>
      <c r="D17" s="142"/>
      <c r="E17" s="142"/>
      <c r="F17" s="142"/>
      <c r="G17" s="142"/>
      <c r="H17" s="142"/>
      <c r="I17" s="143"/>
      <c r="K17">
        <f>IF(C17="",1,0)</f>
        <v>1</v>
      </c>
    </row>
    <row r="18" spans="1:11" ht="12.75">
      <c r="A18" s="29" t="s">
        <v>101</v>
      </c>
      <c r="B18" s="7" t="s">
        <v>1059</v>
      </c>
      <c r="C18" s="142"/>
      <c r="D18" s="142"/>
      <c r="E18" s="142"/>
      <c r="F18" s="142"/>
      <c r="G18" s="142"/>
      <c r="H18" s="142"/>
      <c r="I18" s="143"/>
      <c r="K18">
        <f>IF(C18="",1,0)</f>
        <v>1</v>
      </c>
    </row>
    <row r="19" spans="1:11" ht="12.75">
      <c r="A19" s="29" t="s">
        <v>333</v>
      </c>
      <c r="B19" s="7" t="s">
        <v>1060</v>
      </c>
      <c r="C19" s="142"/>
      <c r="D19" s="142"/>
      <c r="E19" s="142"/>
      <c r="F19" s="142"/>
      <c r="G19" s="142"/>
      <c r="H19" s="142"/>
      <c r="I19" s="143"/>
      <c r="K19">
        <f>IF(C19="",1,0)</f>
        <v>1</v>
      </c>
    </row>
    <row r="20" spans="1:11" ht="13.5" thickBot="1">
      <c r="A20" s="29" t="s">
        <v>334</v>
      </c>
      <c r="B20" s="8" t="s">
        <v>1061</v>
      </c>
      <c r="C20" s="149"/>
      <c r="D20" s="149"/>
      <c r="E20" s="149"/>
      <c r="F20" s="149"/>
      <c r="G20" s="149"/>
      <c r="H20" s="149"/>
      <c r="I20" s="150"/>
      <c r="K20">
        <f>IF(C20="",1,0)</f>
        <v>1</v>
      </c>
    </row>
    <row r="21" ht="12.75">
      <c r="A21" s="33" t="s">
        <v>177</v>
      </c>
    </row>
    <row r="22" spans="1:9" ht="12.75" customHeight="1">
      <c r="A22" s="148" t="s">
        <v>452</v>
      </c>
      <c r="B22" s="148"/>
      <c r="C22" s="148"/>
      <c r="D22" s="148"/>
      <c r="E22" s="148"/>
      <c r="F22" s="148"/>
      <c r="G22" s="148"/>
      <c r="H22" s="148"/>
      <c r="I22" s="148"/>
    </row>
    <row r="23" spans="1:9" ht="13.5" thickBot="1">
      <c r="A23" s="33" t="s">
        <v>177</v>
      </c>
      <c r="D23" s="198" t="s">
        <v>293</v>
      </c>
      <c r="E23" s="198"/>
      <c r="F23" s="198" t="s">
        <v>294</v>
      </c>
      <c r="G23" s="198"/>
      <c r="H23" s="198" t="s">
        <v>295</v>
      </c>
      <c r="I23" s="198"/>
    </row>
    <row r="24" spans="1:11" ht="26.25" customHeight="1">
      <c r="A24" s="29" t="s">
        <v>335</v>
      </c>
      <c r="B24" s="177" t="s">
        <v>419</v>
      </c>
      <c r="C24" s="178"/>
      <c r="D24" s="151"/>
      <c r="E24" s="151"/>
      <c r="F24" s="151"/>
      <c r="G24" s="151"/>
      <c r="H24" s="151"/>
      <c r="I24" s="152"/>
      <c r="K24">
        <f>IF(D24="",1,0)+IF(H24="",1,0)+IF(F24="",1,0)</f>
        <v>3</v>
      </c>
    </row>
    <row r="25" spans="1:11" ht="12.75">
      <c r="A25" s="29" t="s">
        <v>420</v>
      </c>
      <c r="B25" s="144" t="s">
        <v>417</v>
      </c>
      <c r="C25" s="145"/>
      <c r="D25" s="142"/>
      <c r="E25" s="142"/>
      <c r="F25" s="142"/>
      <c r="G25" s="142"/>
      <c r="H25" s="142"/>
      <c r="I25" s="143"/>
      <c r="K25">
        <f>IF(D25="",1,0)+IF(H25="",1,0)+IF(F25="",1,0)</f>
        <v>3</v>
      </c>
    </row>
    <row r="26" spans="1:11" ht="13.5" thickBot="1">
      <c r="A26" s="29" t="s">
        <v>421</v>
      </c>
      <c r="B26" s="169" t="s">
        <v>418</v>
      </c>
      <c r="C26" s="157"/>
      <c r="D26" s="149"/>
      <c r="E26" s="149"/>
      <c r="F26" s="149"/>
      <c r="G26" s="149"/>
      <c r="H26" s="149"/>
      <c r="I26" s="150"/>
      <c r="K26">
        <f>IF(D26="",1,0)+IF(H26="",1,0)+IF(F26="",1,0)</f>
        <v>3</v>
      </c>
    </row>
    <row r="27" ht="12.75">
      <c r="A27" s="33" t="s">
        <v>177</v>
      </c>
    </row>
    <row r="28" spans="1:9" ht="27" customHeight="1" thickBot="1">
      <c r="A28" s="175" t="s">
        <v>297</v>
      </c>
      <c r="B28" s="175"/>
      <c r="C28" s="175"/>
      <c r="D28" s="175"/>
      <c r="E28" s="175"/>
      <c r="F28" s="175"/>
      <c r="G28" s="175"/>
      <c r="H28" s="175"/>
      <c r="I28" s="175"/>
    </row>
    <row r="29" spans="1:11" ht="13.5" thickBot="1">
      <c r="A29" s="29" t="s">
        <v>422</v>
      </c>
      <c r="B29" s="165" t="s">
        <v>298</v>
      </c>
      <c r="C29" s="166"/>
      <c r="D29" s="166"/>
      <c r="E29" s="166"/>
      <c r="F29" s="161"/>
      <c r="G29" s="161"/>
      <c r="H29" s="161"/>
      <c r="I29" s="162"/>
      <c r="K29">
        <f>IF(F29="",1,0)</f>
        <v>1</v>
      </c>
    </row>
    <row r="30" ht="12.75">
      <c r="A30" s="33" t="s">
        <v>177</v>
      </c>
    </row>
    <row r="31" spans="1:9" ht="26.25" customHeight="1">
      <c r="A31" s="148" t="s">
        <v>336</v>
      </c>
      <c r="B31" s="148"/>
      <c r="C31" s="148"/>
      <c r="D31" s="148"/>
      <c r="E31" s="148"/>
      <c r="F31" s="148"/>
      <c r="G31" s="148"/>
      <c r="H31" s="148"/>
      <c r="I31" s="148"/>
    </row>
    <row r="32" spans="1:9" ht="13.5" thickBot="1">
      <c r="A32" s="33" t="s">
        <v>177</v>
      </c>
      <c r="D32" s="198" t="s">
        <v>293</v>
      </c>
      <c r="E32" s="198"/>
      <c r="F32" s="198" t="s">
        <v>294</v>
      </c>
      <c r="G32" s="198"/>
      <c r="H32" s="198" t="s">
        <v>295</v>
      </c>
      <c r="I32" s="198"/>
    </row>
    <row r="33" spans="1:11" ht="13.5" thickBot="1">
      <c r="A33" s="29" t="s">
        <v>423</v>
      </c>
      <c r="B33" s="165" t="s">
        <v>1494</v>
      </c>
      <c r="C33" s="166"/>
      <c r="D33" s="199"/>
      <c r="E33" s="200"/>
      <c r="F33" s="199"/>
      <c r="G33" s="200"/>
      <c r="H33" s="199"/>
      <c r="I33" s="200"/>
      <c r="K33">
        <f>IF(D33="",1,0)+IF(H33="",1,0)+IF(F33="",1,0)</f>
        <v>3</v>
      </c>
    </row>
    <row r="34" ht="12.75">
      <c r="A34" s="33" t="s">
        <v>177</v>
      </c>
    </row>
    <row r="35" spans="1:9" ht="25.5" customHeight="1">
      <c r="A35" s="148" t="s">
        <v>337</v>
      </c>
      <c r="B35" s="148"/>
      <c r="C35" s="148"/>
      <c r="D35" s="148"/>
      <c r="E35" s="148"/>
      <c r="F35" s="148"/>
      <c r="G35" s="148"/>
      <c r="H35" s="148"/>
      <c r="I35" s="148"/>
    </row>
    <row r="36" spans="1:9" ht="13.5" thickBot="1">
      <c r="A36" s="33" t="s">
        <v>177</v>
      </c>
      <c r="D36" s="198" t="s">
        <v>293</v>
      </c>
      <c r="E36" s="198"/>
      <c r="F36" s="198" t="s">
        <v>294</v>
      </c>
      <c r="G36" s="198"/>
      <c r="H36" s="198" t="s">
        <v>295</v>
      </c>
      <c r="I36" s="198"/>
    </row>
    <row r="37" spans="1:11" ht="13.5" thickBot="1">
      <c r="A37" s="29" t="s">
        <v>453</v>
      </c>
      <c r="B37" s="165" t="s">
        <v>1494</v>
      </c>
      <c r="C37" s="166"/>
      <c r="D37" s="199"/>
      <c r="E37" s="200"/>
      <c r="F37" s="199"/>
      <c r="G37" s="200"/>
      <c r="H37" s="199"/>
      <c r="I37" s="200"/>
      <c r="K37">
        <f>IF(D37="",1,0)+IF(H37="",1,0)+IF(F37="",1,0)</f>
        <v>3</v>
      </c>
    </row>
    <row r="38" ht="12.75">
      <c r="A38" s="33" t="s">
        <v>177</v>
      </c>
    </row>
    <row r="39" spans="1:9" ht="27" customHeight="1" thickBot="1">
      <c r="A39" s="148" t="str">
        <f>CONCATENATE("Indicare, se possibile, il numero di minori extracomunitari in affido o in case famiglia nel ",Appoggio!I2)</f>
        <v>Indicare, se possibile, il numero di minori extracomunitari in affido o in case famiglia nel 2008</v>
      </c>
      <c r="B39" s="148"/>
      <c r="C39" s="148"/>
      <c r="D39" s="148"/>
      <c r="E39" s="148"/>
      <c r="F39" s="148"/>
      <c r="G39" s="148"/>
      <c r="H39" s="148"/>
      <c r="I39" s="148"/>
    </row>
    <row r="40" spans="1:11" ht="13.5" thickBot="1">
      <c r="A40" s="29" t="s">
        <v>454</v>
      </c>
      <c r="B40" s="170" t="s">
        <v>341</v>
      </c>
      <c r="C40" s="171"/>
      <c r="D40" s="171"/>
      <c r="E40" s="172"/>
      <c r="F40" s="210"/>
      <c r="G40" s="211"/>
      <c r="H40" s="211"/>
      <c r="I40" s="212"/>
      <c r="K40">
        <f>IF(F40="",1,0)</f>
        <v>1</v>
      </c>
    </row>
    <row r="41" ht="12.75">
      <c r="A41" s="33" t="s">
        <v>177</v>
      </c>
    </row>
    <row r="42" spans="1:9" s="3" customFormat="1" ht="12.75">
      <c r="A42" s="209" t="s">
        <v>339</v>
      </c>
      <c r="B42" s="209"/>
      <c r="C42" s="209"/>
      <c r="D42" s="209"/>
      <c r="E42" s="209"/>
      <c r="F42" s="209"/>
      <c r="G42" s="209"/>
      <c r="H42" s="209"/>
      <c r="I42" s="209"/>
    </row>
    <row r="43" spans="1:9" ht="25.5" customHeight="1">
      <c r="A43" s="148" t="s">
        <v>338</v>
      </c>
      <c r="B43" s="148"/>
      <c r="C43" s="148"/>
      <c r="D43" s="148"/>
      <c r="E43" s="148"/>
      <c r="F43" s="148"/>
      <c r="G43" s="148"/>
      <c r="H43" s="148"/>
      <c r="I43" s="148"/>
    </row>
    <row r="44" spans="1:2" ht="13.5" thickBot="1">
      <c r="A44" s="33" t="s">
        <v>177</v>
      </c>
      <c r="B44" t="s">
        <v>302</v>
      </c>
    </row>
    <row r="45" spans="1:11" ht="12.75">
      <c r="A45" s="29" t="s">
        <v>455</v>
      </c>
      <c r="B45" s="158" t="s">
        <v>299</v>
      </c>
      <c r="C45" s="159"/>
      <c r="D45" s="159"/>
      <c r="E45" s="159"/>
      <c r="F45" s="151"/>
      <c r="G45" s="151"/>
      <c r="H45" s="151"/>
      <c r="I45" s="152"/>
      <c r="K45">
        <f>IF(F45="",1,0)</f>
        <v>1</v>
      </c>
    </row>
    <row r="46" spans="1:11" ht="13.5" thickBot="1">
      <c r="A46" s="29" t="s">
        <v>456</v>
      </c>
      <c r="B46" s="156" t="s">
        <v>300</v>
      </c>
      <c r="C46" s="157"/>
      <c r="D46" s="157"/>
      <c r="E46" s="157"/>
      <c r="F46" s="149"/>
      <c r="G46" s="149"/>
      <c r="H46" s="149"/>
      <c r="I46" s="150"/>
      <c r="K46">
        <f>IF(F46="",1,0)</f>
        <v>1</v>
      </c>
    </row>
    <row r="47" ht="12.75">
      <c r="A47" s="33" t="s">
        <v>177</v>
      </c>
    </row>
    <row r="48" spans="1:9" ht="26.25" customHeight="1" thickBot="1">
      <c r="A48" s="175" t="s">
        <v>340</v>
      </c>
      <c r="B48" s="175"/>
      <c r="C48" s="175"/>
      <c r="D48" s="175"/>
      <c r="E48" s="175"/>
      <c r="F48" s="175"/>
      <c r="G48" s="175"/>
      <c r="H48" s="175"/>
      <c r="I48" s="175"/>
    </row>
    <row r="49" spans="1:11" ht="13.5" thickBot="1">
      <c r="A49" s="29" t="s">
        <v>457</v>
      </c>
      <c r="B49" s="170" t="s">
        <v>301</v>
      </c>
      <c r="C49" s="171"/>
      <c r="D49" s="171"/>
      <c r="E49" s="172"/>
      <c r="F49" s="161"/>
      <c r="G49" s="161"/>
      <c r="H49" s="161"/>
      <c r="I49" s="162"/>
      <c r="K49">
        <f>IF(F49="",1,0)</f>
        <v>1</v>
      </c>
    </row>
  </sheetData>
  <sheetProtection password="8095" sheet="1" objects="1" scenarios="1" selectLockedCells="1"/>
  <mergeCells count="67">
    <mergeCell ref="C18:I18"/>
    <mergeCell ref="C19:I19"/>
    <mergeCell ref="A48:I48"/>
    <mergeCell ref="B49:E49"/>
    <mergeCell ref="F49:I49"/>
    <mergeCell ref="B45:E45"/>
    <mergeCell ref="F45:I45"/>
    <mergeCell ref="B46:E46"/>
    <mergeCell ref="F46:I46"/>
    <mergeCell ref="F37:G37"/>
    <mergeCell ref="H37:I37"/>
    <mergeCell ref="A42:I42"/>
    <mergeCell ref="A43:I43"/>
    <mergeCell ref="F40:I40"/>
    <mergeCell ref="B40:E40"/>
    <mergeCell ref="A28:I28"/>
    <mergeCell ref="B29:E29"/>
    <mergeCell ref="F29:I29"/>
    <mergeCell ref="D32:E32"/>
    <mergeCell ref="F32:G32"/>
    <mergeCell ref="H32:I32"/>
    <mergeCell ref="B26:C26"/>
    <mergeCell ref="D26:E26"/>
    <mergeCell ref="F26:G26"/>
    <mergeCell ref="H26:I26"/>
    <mergeCell ref="D33:E33"/>
    <mergeCell ref="F33:G33"/>
    <mergeCell ref="H33:I33"/>
    <mergeCell ref="B4:F4"/>
    <mergeCell ref="B8:F8"/>
    <mergeCell ref="G4:I4"/>
    <mergeCell ref="G8:I8"/>
    <mergeCell ref="D23:E23"/>
    <mergeCell ref="F23:G23"/>
    <mergeCell ref="H23:I23"/>
    <mergeCell ref="A22:I22"/>
    <mergeCell ref="A31:I31"/>
    <mergeCell ref="A35:I35"/>
    <mergeCell ref="A39:I39"/>
    <mergeCell ref="F36:G36"/>
    <mergeCell ref="H36:I36"/>
    <mergeCell ref="B37:C37"/>
    <mergeCell ref="D37:E37"/>
    <mergeCell ref="D36:E36"/>
    <mergeCell ref="B33:C33"/>
    <mergeCell ref="B5:F5"/>
    <mergeCell ref="G5:I5"/>
    <mergeCell ref="A15:I15"/>
    <mergeCell ref="C20:I20"/>
    <mergeCell ref="B6:F6"/>
    <mergeCell ref="G6:I6"/>
    <mergeCell ref="C11:I11"/>
    <mergeCell ref="C12:I12"/>
    <mergeCell ref="C16:I16"/>
    <mergeCell ref="C17:I17"/>
    <mergeCell ref="A10:I10"/>
    <mergeCell ref="C13:I13"/>
    <mergeCell ref="B7:F7"/>
    <mergeCell ref="G7:I7"/>
    <mergeCell ref="B24:C24"/>
    <mergeCell ref="D24:E24"/>
    <mergeCell ref="F24:G24"/>
    <mergeCell ref="H24:I24"/>
    <mergeCell ref="B25:C25"/>
    <mergeCell ref="D25:E25"/>
    <mergeCell ref="F25:G25"/>
    <mergeCell ref="H25:I25"/>
  </mergeCells>
  <conditionalFormatting sqref="A49 A40 A29 A45:A46 A4:A8 A11:A13 A16:A20">
    <cfRule type="expression" priority="1" dxfId="0" stopIfTrue="1">
      <formula>$K4=1</formula>
    </cfRule>
  </conditionalFormatting>
  <conditionalFormatting sqref="A33 A37 A24:A26">
    <cfRule type="expression" priority="2" dxfId="0" stopIfTrue="1">
      <formula>$K24&gt;0</formula>
    </cfRule>
  </conditionalFormatting>
  <dataValidations count="3">
    <dataValidation type="whole" operator="greaterThanOrEqual" allowBlank="1" showInputMessage="1" showErrorMessage="1" sqref="F49:I49 F45:I46 F40 F29:I29 G4:I8 D24:I26">
      <formula1>0</formula1>
    </dataValidation>
    <dataValidation type="decimal" allowBlank="1" showInputMessage="1" showErrorMessage="1" sqref="D33:I33 D37:I37">
      <formula1>0</formula1>
      <formula2>1</formula2>
    </dataValidation>
    <dataValidation type="list" allowBlank="1" showInputMessage="1" showErrorMessage="1" sqref="C11:I13 C16:I20">
      <formula1>Elenco_Stati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E14" sqref="E14:F14"/>
    </sheetView>
  </sheetViews>
  <sheetFormatPr defaultColWidth="9.140625" defaultRowHeight="12.75"/>
  <cols>
    <col min="1" max="1" width="9.140625" style="54" customWidth="1"/>
    <col min="2" max="2" width="27.421875" style="54" customWidth="1"/>
    <col min="3" max="6" width="9.140625" style="54" customWidth="1"/>
    <col min="7" max="7" width="12.00390625" style="54" customWidth="1"/>
    <col min="8" max="8" width="14.28125" style="54" customWidth="1"/>
    <col min="9" max="9" width="27.00390625" style="54" customWidth="1"/>
    <col min="10" max="10" width="9.140625" style="54" customWidth="1"/>
    <col min="11" max="11" width="9.140625" style="54" hidden="1" customWidth="1"/>
    <col min="12" max="16384" width="9.140625" style="54" customWidth="1"/>
  </cols>
  <sheetData>
    <row r="1" s="51" customFormat="1" ht="18">
      <c r="A1" s="51" t="s">
        <v>1046</v>
      </c>
    </row>
    <row r="2" s="52" customFormat="1" ht="15">
      <c r="A2" s="52" t="s">
        <v>1310</v>
      </c>
    </row>
    <row r="3" ht="12.75">
      <c r="A3" s="53" t="s">
        <v>177</v>
      </c>
    </row>
    <row r="4" spans="1:9" ht="27.75" customHeight="1" thickBot="1">
      <c r="A4" s="238" t="s">
        <v>1314</v>
      </c>
      <c r="B4" s="238"/>
      <c r="C4" s="238"/>
      <c r="D4" s="238"/>
      <c r="E4" s="238"/>
      <c r="F4" s="238"/>
      <c r="G4" s="238"/>
      <c r="H4" s="238"/>
      <c r="I4" s="238"/>
    </row>
    <row r="5" spans="1:11" ht="12.75">
      <c r="A5" s="61" t="s">
        <v>458</v>
      </c>
      <c r="B5" s="244" t="s">
        <v>1076</v>
      </c>
      <c r="C5" s="245"/>
      <c r="D5" s="245"/>
      <c r="E5" s="245"/>
      <c r="F5" s="215"/>
      <c r="G5" s="215"/>
      <c r="H5" s="215"/>
      <c r="I5" s="216"/>
      <c r="K5" s="54">
        <f>IF(F5="",1,0)</f>
        <v>1</v>
      </c>
    </row>
    <row r="6" spans="1:11" ht="13.5" thickBot="1">
      <c r="A6" s="61" t="s">
        <v>1312</v>
      </c>
      <c r="B6" s="241" t="s">
        <v>1311</v>
      </c>
      <c r="C6" s="242"/>
      <c r="D6" s="242"/>
      <c r="E6" s="242"/>
      <c r="F6" s="149"/>
      <c r="G6" s="149"/>
      <c r="H6" s="149"/>
      <c r="I6" s="150"/>
      <c r="K6" s="54">
        <f>IF(F6="",1,0)</f>
        <v>1</v>
      </c>
    </row>
    <row r="7" ht="12.75">
      <c r="A7" s="53" t="s">
        <v>177</v>
      </c>
    </row>
    <row r="8" spans="1:9" ht="27" customHeight="1" thickBot="1">
      <c r="A8" s="221" t="s">
        <v>1313</v>
      </c>
      <c r="B8" s="221"/>
      <c r="C8" s="221"/>
      <c r="D8" s="221"/>
      <c r="E8" s="221"/>
      <c r="F8" s="221"/>
      <c r="G8" s="221"/>
      <c r="H8" s="221"/>
      <c r="I8" s="221"/>
    </row>
    <row r="9" spans="2:9" s="60" customFormat="1" ht="40.5" customHeight="1" thickBot="1">
      <c r="B9" s="239" t="s">
        <v>1352</v>
      </c>
      <c r="C9" s="240"/>
      <c r="D9" s="240"/>
      <c r="E9" s="243" t="s">
        <v>1315</v>
      </c>
      <c r="F9" s="243"/>
      <c r="G9" s="243" t="s">
        <v>800</v>
      </c>
      <c r="H9" s="243"/>
      <c r="I9" s="97" t="s">
        <v>192</v>
      </c>
    </row>
    <row r="10" spans="1:9" ht="13.5" customHeight="1">
      <c r="A10" s="61" t="s">
        <v>1316</v>
      </c>
      <c r="B10" s="228"/>
      <c r="C10" s="229"/>
      <c r="D10" s="229"/>
      <c r="E10" s="246"/>
      <c r="F10" s="246"/>
      <c r="G10" s="246"/>
      <c r="H10" s="246"/>
      <c r="I10" s="96">
        <f>IF(E10=0,0,G10/E10)</f>
        <v>0</v>
      </c>
    </row>
    <row r="11" spans="1:9" ht="13.5" customHeight="1">
      <c r="A11" s="61" t="s">
        <v>1317</v>
      </c>
      <c r="B11" s="213"/>
      <c r="C11" s="214"/>
      <c r="D11" s="214"/>
      <c r="E11" s="233"/>
      <c r="F11" s="233"/>
      <c r="G11" s="233"/>
      <c r="H11" s="233"/>
      <c r="I11" s="94">
        <f aca="true" t="shared" si="0" ref="I11:I25">IF(E11=0,0,G11/E11)</f>
        <v>0</v>
      </c>
    </row>
    <row r="12" spans="1:9" ht="13.5" customHeight="1">
      <c r="A12" s="61" t="s">
        <v>1318</v>
      </c>
      <c r="B12" s="213"/>
      <c r="C12" s="214"/>
      <c r="D12" s="214"/>
      <c r="E12" s="233"/>
      <c r="F12" s="233"/>
      <c r="G12" s="233"/>
      <c r="H12" s="233"/>
      <c r="I12" s="94">
        <f t="shared" si="0"/>
        <v>0</v>
      </c>
    </row>
    <row r="13" spans="1:9" ht="13.5" customHeight="1">
      <c r="A13" s="61" t="s">
        <v>1319</v>
      </c>
      <c r="B13" s="213"/>
      <c r="C13" s="214"/>
      <c r="D13" s="214"/>
      <c r="E13" s="233"/>
      <c r="F13" s="233"/>
      <c r="G13" s="233"/>
      <c r="H13" s="233"/>
      <c r="I13" s="94">
        <f t="shared" si="0"/>
        <v>0</v>
      </c>
    </row>
    <row r="14" spans="1:9" ht="13.5" customHeight="1">
      <c r="A14" s="61" t="s">
        <v>1320</v>
      </c>
      <c r="B14" s="213"/>
      <c r="C14" s="214"/>
      <c r="D14" s="214"/>
      <c r="E14" s="233"/>
      <c r="F14" s="233"/>
      <c r="G14" s="233"/>
      <c r="H14" s="233"/>
      <c r="I14" s="94">
        <f t="shared" si="0"/>
        <v>0</v>
      </c>
    </row>
    <row r="15" spans="1:9" ht="13.5" customHeight="1">
      <c r="A15" s="61" t="s">
        <v>1321</v>
      </c>
      <c r="B15" s="213"/>
      <c r="C15" s="214"/>
      <c r="D15" s="214"/>
      <c r="E15" s="233"/>
      <c r="F15" s="233"/>
      <c r="G15" s="233"/>
      <c r="H15" s="233"/>
      <c r="I15" s="94">
        <f t="shared" si="0"/>
        <v>0</v>
      </c>
    </row>
    <row r="16" spans="1:9" ht="13.5" customHeight="1">
      <c r="A16" s="61" t="s">
        <v>1322</v>
      </c>
      <c r="B16" s="213"/>
      <c r="C16" s="214"/>
      <c r="D16" s="214"/>
      <c r="E16" s="233"/>
      <c r="F16" s="233"/>
      <c r="G16" s="233"/>
      <c r="H16" s="233"/>
      <c r="I16" s="94">
        <f t="shared" si="0"/>
        <v>0</v>
      </c>
    </row>
    <row r="17" spans="1:9" ht="13.5" customHeight="1">
      <c r="A17" s="61" t="s">
        <v>1323</v>
      </c>
      <c r="B17" s="213"/>
      <c r="C17" s="214"/>
      <c r="D17" s="214"/>
      <c r="E17" s="233"/>
      <c r="F17" s="233"/>
      <c r="G17" s="233"/>
      <c r="H17" s="233"/>
      <c r="I17" s="94">
        <f t="shared" si="0"/>
        <v>0</v>
      </c>
    </row>
    <row r="18" spans="1:9" ht="13.5" customHeight="1">
      <c r="A18" s="61" t="s">
        <v>1324</v>
      </c>
      <c r="B18" s="213"/>
      <c r="C18" s="214"/>
      <c r="D18" s="214"/>
      <c r="E18" s="233"/>
      <c r="F18" s="233"/>
      <c r="G18" s="233"/>
      <c r="H18" s="233"/>
      <c r="I18" s="94">
        <f t="shared" si="0"/>
        <v>0</v>
      </c>
    </row>
    <row r="19" spans="1:9" ht="13.5" customHeight="1">
      <c r="A19" s="61" t="s">
        <v>1325</v>
      </c>
      <c r="B19" s="213"/>
      <c r="C19" s="214"/>
      <c r="D19" s="214"/>
      <c r="E19" s="233"/>
      <c r="F19" s="233"/>
      <c r="G19" s="233"/>
      <c r="H19" s="233"/>
      <c r="I19" s="94">
        <f t="shared" si="0"/>
        <v>0</v>
      </c>
    </row>
    <row r="20" spans="1:9" ht="13.5" customHeight="1">
      <c r="A20" s="61" t="s">
        <v>1326</v>
      </c>
      <c r="B20" s="213"/>
      <c r="C20" s="214"/>
      <c r="D20" s="214"/>
      <c r="E20" s="233"/>
      <c r="F20" s="233"/>
      <c r="G20" s="233"/>
      <c r="H20" s="233"/>
      <c r="I20" s="94">
        <f t="shared" si="0"/>
        <v>0</v>
      </c>
    </row>
    <row r="21" spans="1:9" ht="13.5" customHeight="1">
      <c r="A21" s="61" t="s">
        <v>1327</v>
      </c>
      <c r="B21" s="213"/>
      <c r="C21" s="214"/>
      <c r="D21" s="214"/>
      <c r="E21" s="233"/>
      <c r="F21" s="233"/>
      <c r="G21" s="233"/>
      <c r="H21" s="233"/>
      <c r="I21" s="94">
        <f t="shared" si="0"/>
        <v>0</v>
      </c>
    </row>
    <row r="22" spans="1:9" ht="13.5" customHeight="1">
      <c r="A22" s="61" t="s">
        <v>1328</v>
      </c>
      <c r="B22" s="213"/>
      <c r="C22" s="214"/>
      <c r="D22" s="214"/>
      <c r="E22" s="233"/>
      <c r="F22" s="233"/>
      <c r="G22" s="233"/>
      <c r="H22" s="233"/>
      <c r="I22" s="94">
        <f t="shared" si="0"/>
        <v>0</v>
      </c>
    </row>
    <row r="23" spans="1:9" ht="13.5" customHeight="1">
      <c r="A23" s="61" t="s">
        <v>1329</v>
      </c>
      <c r="B23" s="213"/>
      <c r="C23" s="214"/>
      <c r="D23" s="214"/>
      <c r="E23" s="233"/>
      <c r="F23" s="233"/>
      <c r="G23" s="233"/>
      <c r="H23" s="233"/>
      <c r="I23" s="94">
        <f t="shared" si="0"/>
        <v>0</v>
      </c>
    </row>
    <row r="24" spans="1:9" ht="13.5" customHeight="1">
      <c r="A24" s="61" t="s">
        <v>1330</v>
      </c>
      <c r="B24" s="213"/>
      <c r="C24" s="214"/>
      <c r="D24" s="214"/>
      <c r="E24" s="233"/>
      <c r="F24" s="233"/>
      <c r="G24" s="233"/>
      <c r="H24" s="233"/>
      <c r="I24" s="94">
        <f t="shared" si="0"/>
        <v>0</v>
      </c>
    </row>
    <row r="25" spans="1:9" ht="13.5" customHeight="1" thickBot="1">
      <c r="A25" s="61" t="s">
        <v>1331</v>
      </c>
      <c r="B25" s="234" t="s">
        <v>1096</v>
      </c>
      <c r="C25" s="235"/>
      <c r="D25" s="236"/>
      <c r="E25" s="237"/>
      <c r="F25" s="237"/>
      <c r="G25" s="237"/>
      <c r="H25" s="237"/>
      <c r="I25" s="95">
        <f t="shared" si="0"/>
        <v>0</v>
      </c>
    </row>
    <row r="26" ht="12.75">
      <c r="A26" s="53" t="s">
        <v>177</v>
      </c>
    </row>
    <row r="27" spans="1:9" ht="12.75">
      <c r="A27" s="221" t="s">
        <v>1097</v>
      </c>
      <c r="B27" s="221"/>
      <c r="C27" s="221"/>
      <c r="D27" s="221"/>
      <c r="E27" s="221"/>
      <c r="F27" s="221"/>
      <c r="G27" s="221"/>
      <c r="H27" s="221"/>
      <c r="I27" s="221"/>
    </row>
    <row r="28" spans="1:9" ht="27" customHeight="1" thickBot="1">
      <c r="A28" s="217" t="s">
        <v>921</v>
      </c>
      <c r="B28" s="217"/>
      <c r="C28" s="217"/>
      <c r="D28" s="217"/>
      <c r="E28" s="217"/>
      <c r="F28" s="217"/>
      <c r="G28" s="217"/>
      <c r="H28" s="217"/>
      <c r="I28" s="217"/>
    </row>
    <row r="29" spans="1:9" ht="37.5" customHeight="1" thickBot="1">
      <c r="A29" s="61" t="s">
        <v>1332</v>
      </c>
      <c r="B29" s="218"/>
      <c r="C29" s="219"/>
      <c r="D29" s="219"/>
      <c r="E29" s="219"/>
      <c r="F29" s="219"/>
      <c r="G29" s="219"/>
      <c r="H29" s="219"/>
      <c r="I29" s="220"/>
    </row>
    <row r="30" ht="12.75">
      <c r="A30" s="53" t="s">
        <v>177</v>
      </c>
    </row>
    <row r="31" spans="1:9" s="60" customFormat="1" ht="27" customHeight="1" thickBot="1">
      <c r="A31" s="217" t="s">
        <v>922</v>
      </c>
      <c r="B31" s="217"/>
      <c r="C31" s="217"/>
      <c r="D31" s="217"/>
      <c r="E31" s="217"/>
      <c r="F31" s="217"/>
      <c r="G31" s="217"/>
      <c r="H31" s="217"/>
      <c r="I31" s="217"/>
    </row>
    <row r="32" spans="1:9" ht="27" customHeight="1">
      <c r="A32" s="61" t="s">
        <v>1333</v>
      </c>
      <c r="B32" s="225"/>
      <c r="C32" s="226"/>
      <c r="D32" s="226"/>
      <c r="E32" s="226"/>
      <c r="F32" s="226"/>
      <c r="G32" s="226"/>
      <c r="H32" s="226"/>
      <c r="I32" s="227"/>
    </row>
    <row r="33" spans="1:9" ht="27" customHeight="1">
      <c r="A33" s="61" t="s">
        <v>1334</v>
      </c>
      <c r="B33" s="230"/>
      <c r="C33" s="231"/>
      <c r="D33" s="231"/>
      <c r="E33" s="231"/>
      <c r="F33" s="231"/>
      <c r="G33" s="231"/>
      <c r="H33" s="231"/>
      <c r="I33" s="232"/>
    </row>
    <row r="34" spans="1:9" ht="27" customHeight="1">
      <c r="A34" s="61" t="s">
        <v>1335</v>
      </c>
      <c r="B34" s="230"/>
      <c r="C34" s="231"/>
      <c r="D34" s="231"/>
      <c r="E34" s="231"/>
      <c r="F34" s="231"/>
      <c r="G34" s="231"/>
      <c r="H34" s="231"/>
      <c r="I34" s="232"/>
    </row>
    <row r="35" spans="1:9" ht="27" customHeight="1">
      <c r="A35" s="61" t="s">
        <v>1336</v>
      </c>
      <c r="B35" s="230"/>
      <c r="C35" s="231"/>
      <c r="D35" s="231"/>
      <c r="E35" s="231"/>
      <c r="F35" s="231"/>
      <c r="G35" s="231"/>
      <c r="H35" s="231"/>
      <c r="I35" s="232"/>
    </row>
    <row r="36" spans="1:9" ht="27" customHeight="1">
      <c r="A36" s="61" t="s">
        <v>1337</v>
      </c>
      <c r="B36" s="230"/>
      <c r="C36" s="231"/>
      <c r="D36" s="231"/>
      <c r="E36" s="231"/>
      <c r="F36" s="231"/>
      <c r="G36" s="231"/>
      <c r="H36" s="231"/>
      <c r="I36" s="232"/>
    </row>
    <row r="37" spans="1:9" ht="27" customHeight="1">
      <c r="A37" s="61" t="s">
        <v>1338</v>
      </c>
      <c r="B37" s="230"/>
      <c r="C37" s="231"/>
      <c r="D37" s="231"/>
      <c r="E37" s="231"/>
      <c r="F37" s="231"/>
      <c r="G37" s="231"/>
      <c r="H37" s="231"/>
      <c r="I37" s="232"/>
    </row>
    <row r="38" spans="1:9" ht="27" customHeight="1">
      <c r="A38" s="61" t="s">
        <v>1339</v>
      </c>
      <c r="B38" s="230"/>
      <c r="C38" s="231"/>
      <c r="D38" s="231"/>
      <c r="E38" s="231"/>
      <c r="F38" s="231"/>
      <c r="G38" s="231"/>
      <c r="H38" s="231"/>
      <c r="I38" s="232"/>
    </row>
    <row r="39" spans="1:9" ht="27" customHeight="1">
      <c r="A39" s="61" t="s">
        <v>1340</v>
      </c>
      <c r="B39" s="230"/>
      <c r="C39" s="231"/>
      <c r="D39" s="231"/>
      <c r="E39" s="231"/>
      <c r="F39" s="231"/>
      <c r="G39" s="231"/>
      <c r="H39" s="231"/>
      <c r="I39" s="232"/>
    </row>
    <row r="40" spans="1:9" ht="27" customHeight="1">
      <c r="A40" s="61" t="s">
        <v>1341</v>
      </c>
      <c r="B40" s="230"/>
      <c r="C40" s="231"/>
      <c r="D40" s="231"/>
      <c r="E40" s="231"/>
      <c r="F40" s="231"/>
      <c r="G40" s="231"/>
      <c r="H40" s="231"/>
      <c r="I40" s="232"/>
    </row>
    <row r="41" spans="1:9" ht="27" customHeight="1" thickBot="1">
      <c r="A41" s="61" t="s">
        <v>1342</v>
      </c>
      <c r="B41" s="222"/>
      <c r="C41" s="223"/>
      <c r="D41" s="223"/>
      <c r="E41" s="223"/>
      <c r="F41" s="223"/>
      <c r="G41" s="223"/>
      <c r="H41" s="223"/>
      <c r="I41" s="224"/>
    </row>
    <row r="42" ht="12.75">
      <c r="A42" s="53" t="s">
        <v>177</v>
      </c>
    </row>
    <row r="43" spans="1:9" ht="27" customHeight="1" thickBot="1">
      <c r="A43" s="221" t="s">
        <v>923</v>
      </c>
      <c r="B43" s="221"/>
      <c r="C43" s="221"/>
      <c r="D43" s="221"/>
      <c r="E43" s="221"/>
      <c r="F43" s="221"/>
      <c r="G43" s="221"/>
      <c r="H43" s="221"/>
      <c r="I43" s="221"/>
    </row>
    <row r="44" spans="1:11" ht="12.75">
      <c r="A44" s="61" t="s">
        <v>1343</v>
      </c>
      <c r="B44" s="244" t="s">
        <v>924</v>
      </c>
      <c r="C44" s="245"/>
      <c r="D44" s="245"/>
      <c r="E44" s="245"/>
      <c r="F44" s="245"/>
      <c r="G44" s="245"/>
      <c r="H44" s="245"/>
      <c r="I44" s="102"/>
      <c r="K44" s="54">
        <f>IF(F44="",1,0)</f>
        <v>1</v>
      </c>
    </row>
    <row r="45" spans="1:11" ht="12.75">
      <c r="A45" s="103" t="s">
        <v>177</v>
      </c>
      <c r="B45" s="251" t="s">
        <v>946</v>
      </c>
      <c r="C45" s="252"/>
      <c r="D45" s="252"/>
      <c r="E45" s="252"/>
      <c r="F45" s="252"/>
      <c r="G45" s="252"/>
      <c r="H45" s="252"/>
      <c r="I45" s="253"/>
      <c r="K45" s="54">
        <f>IF(F45="",1,0)</f>
        <v>1</v>
      </c>
    </row>
    <row r="46" spans="1:9" s="60" customFormat="1" ht="40.5" customHeight="1">
      <c r="A46" s="103" t="s">
        <v>177</v>
      </c>
      <c r="B46" s="254" t="s">
        <v>929</v>
      </c>
      <c r="C46" s="255"/>
      <c r="D46" s="256"/>
      <c r="E46" s="257" t="s">
        <v>926</v>
      </c>
      <c r="F46" s="257"/>
      <c r="G46" s="257" t="s">
        <v>925</v>
      </c>
      <c r="H46" s="257"/>
      <c r="I46" s="258"/>
    </row>
    <row r="47" spans="1:9" ht="33.75" customHeight="1">
      <c r="A47" s="61" t="s">
        <v>1344</v>
      </c>
      <c r="B47" s="213"/>
      <c r="C47" s="214"/>
      <c r="D47" s="214"/>
      <c r="E47" s="262"/>
      <c r="F47" s="262"/>
      <c r="G47" s="260"/>
      <c r="H47" s="260"/>
      <c r="I47" s="261"/>
    </row>
    <row r="48" spans="1:9" ht="33.75" customHeight="1">
      <c r="A48" s="61" t="s">
        <v>1345</v>
      </c>
      <c r="B48" s="213"/>
      <c r="C48" s="214"/>
      <c r="D48" s="214"/>
      <c r="E48" s="262"/>
      <c r="F48" s="262"/>
      <c r="G48" s="260"/>
      <c r="H48" s="260"/>
      <c r="I48" s="261"/>
    </row>
    <row r="49" spans="1:9" ht="33.75" customHeight="1">
      <c r="A49" s="61" t="s">
        <v>1346</v>
      </c>
      <c r="B49" s="213"/>
      <c r="C49" s="214"/>
      <c r="D49" s="214"/>
      <c r="E49" s="262"/>
      <c r="F49" s="262"/>
      <c r="G49" s="260"/>
      <c r="H49" s="260"/>
      <c r="I49" s="261"/>
    </row>
    <row r="50" spans="1:9" ht="33.75" customHeight="1">
      <c r="A50" s="61" t="s">
        <v>1347</v>
      </c>
      <c r="B50" s="213"/>
      <c r="C50" s="214"/>
      <c r="D50" s="214"/>
      <c r="E50" s="262"/>
      <c r="F50" s="262"/>
      <c r="G50" s="260"/>
      <c r="H50" s="260"/>
      <c r="I50" s="261"/>
    </row>
    <row r="51" spans="1:9" ht="33.75" customHeight="1">
      <c r="A51" s="61" t="s">
        <v>1348</v>
      </c>
      <c r="B51" s="213"/>
      <c r="C51" s="214"/>
      <c r="D51" s="214"/>
      <c r="E51" s="262"/>
      <c r="F51" s="262"/>
      <c r="G51" s="260"/>
      <c r="H51" s="260"/>
      <c r="I51" s="261"/>
    </row>
    <row r="52" spans="1:9" ht="33.75" customHeight="1">
      <c r="A52" s="61" t="s">
        <v>1349</v>
      </c>
      <c r="B52" s="213"/>
      <c r="C52" s="214"/>
      <c r="D52" s="214"/>
      <c r="E52" s="262"/>
      <c r="F52" s="262"/>
      <c r="G52" s="260"/>
      <c r="H52" s="260"/>
      <c r="I52" s="261"/>
    </row>
    <row r="53" spans="1:9" ht="33.75" customHeight="1">
      <c r="A53" s="61" t="s">
        <v>1350</v>
      </c>
      <c r="B53" s="213"/>
      <c r="C53" s="214"/>
      <c r="D53" s="214"/>
      <c r="E53" s="262"/>
      <c r="F53" s="262"/>
      <c r="G53" s="260"/>
      <c r="H53" s="260"/>
      <c r="I53" s="261"/>
    </row>
    <row r="54" spans="1:9" ht="33.75" customHeight="1">
      <c r="A54" s="61" t="s">
        <v>1351</v>
      </c>
      <c r="B54" s="213"/>
      <c r="C54" s="214"/>
      <c r="D54" s="214"/>
      <c r="E54" s="262"/>
      <c r="F54" s="262"/>
      <c r="G54" s="260"/>
      <c r="H54" s="260"/>
      <c r="I54" s="261"/>
    </row>
    <row r="55" spans="1:9" ht="33.75" customHeight="1">
      <c r="A55" s="61" t="s">
        <v>1355</v>
      </c>
      <c r="B55" s="213"/>
      <c r="C55" s="214"/>
      <c r="D55" s="214"/>
      <c r="E55" s="262"/>
      <c r="F55" s="262"/>
      <c r="G55" s="260"/>
      <c r="H55" s="260"/>
      <c r="I55" s="261"/>
    </row>
    <row r="56" spans="1:9" ht="33.75" customHeight="1" thickBot="1">
      <c r="A56" s="61" t="s">
        <v>1356</v>
      </c>
      <c r="B56" s="248"/>
      <c r="C56" s="249"/>
      <c r="D56" s="249"/>
      <c r="E56" s="267"/>
      <c r="F56" s="267"/>
      <c r="G56" s="265"/>
      <c r="H56" s="265"/>
      <c r="I56" s="266"/>
    </row>
    <row r="57" ht="12.75">
      <c r="A57" s="53" t="s">
        <v>177</v>
      </c>
    </row>
    <row r="58" spans="1:9" ht="27" customHeight="1" thickBot="1">
      <c r="A58" s="217" t="s">
        <v>927</v>
      </c>
      <c r="B58" s="217"/>
      <c r="C58" s="217"/>
      <c r="D58" s="217"/>
      <c r="E58" s="217"/>
      <c r="F58" s="217"/>
      <c r="G58" s="217"/>
      <c r="H58" s="217"/>
      <c r="I58" s="217"/>
    </row>
    <row r="59" spans="1:9" s="60" customFormat="1" ht="40.5" customHeight="1">
      <c r="A59" s="103" t="s">
        <v>177</v>
      </c>
      <c r="B59" s="268" t="s">
        <v>928</v>
      </c>
      <c r="C59" s="269"/>
      <c r="D59" s="269" t="s">
        <v>933</v>
      </c>
      <c r="E59" s="269"/>
      <c r="F59" s="105" t="s">
        <v>932</v>
      </c>
      <c r="G59" s="105" t="s">
        <v>931</v>
      </c>
      <c r="H59" s="105" t="s">
        <v>191</v>
      </c>
      <c r="I59" s="109" t="s">
        <v>930</v>
      </c>
    </row>
    <row r="60" spans="1:9" ht="33.75" customHeight="1">
      <c r="A60" s="61" t="s">
        <v>1357</v>
      </c>
      <c r="B60" s="270"/>
      <c r="C60" s="264"/>
      <c r="D60" s="263"/>
      <c r="E60" s="264"/>
      <c r="F60" s="107"/>
      <c r="G60" s="104"/>
      <c r="H60" s="112"/>
      <c r="I60" s="110"/>
    </row>
    <row r="61" spans="1:9" ht="33.75" customHeight="1">
      <c r="A61" s="61" t="s">
        <v>1358</v>
      </c>
      <c r="B61" s="270"/>
      <c r="C61" s="264"/>
      <c r="D61" s="263"/>
      <c r="E61" s="264"/>
      <c r="F61" s="107"/>
      <c r="G61" s="104"/>
      <c r="H61" s="112"/>
      <c r="I61" s="110"/>
    </row>
    <row r="62" spans="1:9" ht="33.75" customHeight="1">
      <c r="A62" s="61" t="s">
        <v>1359</v>
      </c>
      <c r="B62" s="270"/>
      <c r="C62" s="264"/>
      <c r="D62" s="263"/>
      <c r="E62" s="264"/>
      <c r="F62" s="107"/>
      <c r="G62" s="104"/>
      <c r="H62" s="112"/>
      <c r="I62" s="110"/>
    </row>
    <row r="63" spans="1:9" ht="33.75" customHeight="1">
      <c r="A63" s="61" t="s">
        <v>939</v>
      </c>
      <c r="B63" s="270"/>
      <c r="C63" s="264"/>
      <c r="D63" s="263"/>
      <c r="E63" s="264"/>
      <c r="F63" s="107"/>
      <c r="G63" s="104"/>
      <c r="H63" s="112"/>
      <c r="I63" s="110"/>
    </row>
    <row r="64" spans="1:9" ht="33.75" customHeight="1">
      <c r="A64" s="61" t="s">
        <v>940</v>
      </c>
      <c r="B64" s="270"/>
      <c r="C64" s="264"/>
      <c r="D64" s="263"/>
      <c r="E64" s="264"/>
      <c r="F64" s="107"/>
      <c r="G64" s="104"/>
      <c r="H64" s="112"/>
      <c r="I64" s="110"/>
    </row>
    <row r="65" spans="1:9" ht="33.75" customHeight="1">
      <c r="A65" s="61" t="s">
        <v>941</v>
      </c>
      <c r="B65" s="270"/>
      <c r="C65" s="264"/>
      <c r="D65" s="263"/>
      <c r="E65" s="264"/>
      <c r="F65" s="107"/>
      <c r="G65" s="104"/>
      <c r="H65" s="112"/>
      <c r="I65" s="110"/>
    </row>
    <row r="66" spans="1:9" ht="33.75" customHeight="1">
      <c r="A66" s="61" t="s">
        <v>942</v>
      </c>
      <c r="B66" s="270"/>
      <c r="C66" s="264"/>
      <c r="D66" s="263"/>
      <c r="E66" s="264"/>
      <c r="F66" s="107"/>
      <c r="G66" s="104"/>
      <c r="H66" s="112"/>
      <c r="I66" s="110"/>
    </row>
    <row r="67" spans="1:9" ht="33.75" customHeight="1">
      <c r="A67" s="61" t="s">
        <v>943</v>
      </c>
      <c r="B67" s="270"/>
      <c r="C67" s="264"/>
      <c r="D67" s="263"/>
      <c r="E67" s="264"/>
      <c r="F67" s="107"/>
      <c r="G67" s="104"/>
      <c r="H67" s="112"/>
      <c r="I67" s="110"/>
    </row>
    <row r="68" spans="1:9" ht="33.75" customHeight="1">
      <c r="A68" s="61" t="s">
        <v>944</v>
      </c>
      <c r="B68" s="270"/>
      <c r="C68" s="264"/>
      <c r="D68" s="263"/>
      <c r="E68" s="264"/>
      <c r="F68" s="107"/>
      <c r="G68" s="104"/>
      <c r="H68" s="112"/>
      <c r="I68" s="110"/>
    </row>
    <row r="69" spans="1:9" ht="33.75" customHeight="1" thickBot="1">
      <c r="A69" s="61" t="s">
        <v>945</v>
      </c>
      <c r="B69" s="273"/>
      <c r="C69" s="272"/>
      <c r="D69" s="271"/>
      <c r="E69" s="272"/>
      <c r="F69" s="108"/>
      <c r="G69" s="106"/>
      <c r="H69" s="113"/>
      <c r="I69" s="111"/>
    </row>
    <row r="70" ht="12.75">
      <c r="A70" s="53" t="s">
        <v>177</v>
      </c>
    </row>
    <row r="71" spans="1:9" ht="44.25" customHeight="1" thickBot="1">
      <c r="A71" s="217" t="s">
        <v>947</v>
      </c>
      <c r="B71" s="217"/>
      <c r="C71" s="217"/>
      <c r="D71" s="217"/>
      <c r="E71" s="217"/>
      <c r="F71" s="217"/>
      <c r="G71" s="217"/>
      <c r="H71" s="217"/>
      <c r="I71" s="217"/>
    </row>
    <row r="72" spans="2:9" s="60" customFormat="1" ht="13.5" thickBot="1">
      <c r="B72" s="239" t="s">
        <v>1352</v>
      </c>
      <c r="C72" s="240"/>
      <c r="D72" s="240"/>
      <c r="E72" s="243" t="s">
        <v>1353</v>
      </c>
      <c r="F72" s="243"/>
      <c r="G72" s="243"/>
      <c r="H72" s="243"/>
      <c r="I72" s="97" t="s">
        <v>1354</v>
      </c>
    </row>
    <row r="73" spans="1:9" ht="27" customHeight="1">
      <c r="A73" s="61" t="s">
        <v>948</v>
      </c>
      <c r="B73" s="228"/>
      <c r="C73" s="229"/>
      <c r="D73" s="229"/>
      <c r="E73" s="259"/>
      <c r="F73" s="259"/>
      <c r="G73" s="259"/>
      <c r="H73" s="259"/>
      <c r="I73" s="98"/>
    </row>
    <row r="74" spans="1:9" ht="27" customHeight="1">
      <c r="A74" s="61" t="s">
        <v>949</v>
      </c>
      <c r="B74" s="213"/>
      <c r="C74" s="214"/>
      <c r="D74" s="214"/>
      <c r="E74" s="247"/>
      <c r="F74" s="247"/>
      <c r="G74" s="247"/>
      <c r="H74" s="247"/>
      <c r="I74" s="99"/>
    </row>
    <row r="75" spans="1:9" ht="27" customHeight="1">
      <c r="A75" s="61" t="s">
        <v>950</v>
      </c>
      <c r="B75" s="213"/>
      <c r="C75" s="214"/>
      <c r="D75" s="214"/>
      <c r="E75" s="247"/>
      <c r="F75" s="247"/>
      <c r="G75" s="247"/>
      <c r="H75" s="247"/>
      <c r="I75" s="99"/>
    </row>
    <row r="76" spans="1:9" ht="27" customHeight="1">
      <c r="A76" s="61" t="s">
        <v>951</v>
      </c>
      <c r="B76" s="213"/>
      <c r="C76" s="214"/>
      <c r="D76" s="214"/>
      <c r="E76" s="247"/>
      <c r="F76" s="247"/>
      <c r="G76" s="247"/>
      <c r="H76" s="247"/>
      <c r="I76" s="99"/>
    </row>
    <row r="77" spans="1:9" ht="27" customHeight="1">
      <c r="A77" s="61" t="s">
        <v>952</v>
      </c>
      <c r="B77" s="213"/>
      <c r="C77" s="214"/>
      <c r="D77" s="214"/>
      <c r="E77" s="247"/>
      <c r="F77" s="247"/>
      <c r="G77" s="247"/>
      <c r="H77" s="247"/>
      <c r="I77" s="99"/>
    </row>
    <row r="78" spans="1:9" ht="27" customHeight="1">
      <c r="A78" s="61" t="s">
        <v>953</v>
      </c>
      <c r="B78" s="213"/>
      <c r="C78" s="214"/>
      <c r="D78" s="214"/>
      <c r="E78" s="247"/>
      <c r="F78" s="247"/>
      <c r="G78" s="247"/>
      <c r="H78" s="247"/>
      <c r="I78" s="99"/>
    </row>
    <row r="79" spans="1:9" ht="27" customHeight="1">
      <c r="A79" s="61" t="s">
        <v>954</v>
      </c>
      <c r="B79" s="213"/>
      <c r="C79" s="214"/>
      <c r="D79" s="214"/>
      <c r="E79" s="247"/>
      <c r="F79" s="247"/>
      <c r="G79" s="247"/>
      <c r="H79" s="247"/>
      <c r="I79" s="99"/>
    </row>
    <row r="80" spans="1:9" ht="27" customHeight="1">
      <c r="A80" s="61" t="s">
        <v>955</v>
      </c>
      <c r="B80" s="213"/>
      <c r="C80" s="214"/>
      <c r="D80" s="214"/>
      <c r="E80" s="247"/>
      <c r="F80" s="247"/>
      <c r="G80" s="247"/>
      <c r="H80" s="247"/>
      <c r="I80" s="99"/>
    </row>
    <row r="81" spans="1:9" ht="27" customHeight="1">
      <c r="A81" s="61" t="s">
        <v>956</v>
      </c>
      <c r="B81" s="213"/>
      <c r="C81" s="214"/>
      <c r="D81" s="214"/>
      <c r="E81" s="247"/>
      <c r="F81" s="247"/>
      <c r="G81" s="247"/>
      <c r="H81" s="247"/>
      <c r="I81" s="99"/>
    </row>
    <row r="82" spans="1:9" ht="27" customHeight="1">
      <c r="A82" s="61" t="s">
        <v>957</v>
      </c>
      <c r="B82" s="213"/>
      <c r="C82" s="214"/>
      <c r="D82" s="214"/>
      <c r="E82" s="247"/>
      <c r="F82" s="247"/>
      <c r="G82" s="247"/>
      <c r="H82" s="247"/>
      <c r="I82" s="99"/>
    </row>
    <row r="83" spans="1:9" ht="27" customHeight="1">
      <c r="A83" s="61" t="s">
        <v>958</v>
      </c>
      <c r="B83" s="213"/>
      <c r="C83" s="214"/>
      <c r="D83" s="214"/>
      <c r="E83" s="247"/>
      <c r="F83" s="247"/>
      <c r="G83" s="247"/>
      <c r="H83" s="247"/>
      <c r="I83" s="99"/>
    </row>
    <row r="84" spans="1:9" ht="27" customHeight="1">
      <c r="A84" s="61" t="s">
        <v>959</v>
      </c>
      <c r="B84" s="213"/>
      <c r="C84" s="214"/>
      <c r="D84" s="214"/>
      <c r="E84" s="247"/>
      <c r="F84" s="247"/>
      <c r="G84" s="247"/>
      <c r="H84" s="247"/>
      <c r="I84" s="99"/>
    </row>
    <row r="85" spans="1:9" ht="27" customHeight="1">
      <c r="A85" s="61" t="s">
        <v>960</v>
      </c>
      <c r="B85" s="213"/>
      <c r="C85" s="214"/>
      <c r="D85" s="214"/>
      <c r="E85" s="247"/>
      <c r="F85" s="247"/>
      <c r="G85" s="247"/>
      <c r="H85" s="247"/>
      <c r="I85" s="99"/>
    </row>
    <row r="86" spans="1:9" ht="27" customHeight="1">
      <c r="A86" s="61" t="s">
        <v>961</v>
      </c>
      <c r="B86" s="213"/>
      <c r="C86" s="214"/>
      <c r="D86" s="214"/>
      <c r="E86" s="247"/>
      <c r="F86" s="247"/>
      <c r="G86" s="247"/>
      <c r="H86" s="247"/>
      <c r="I86" s="99"/>
    </row>
    <row r="87" spans="1:9" ht="27" customHeight="1" thickBot="1">
      <c r="A87" s="61" t="s">
        <v>962</v>
      </c>
      <c r="B87" s="248"/>
      <c r="C87" s="249"/>
      <c r="D87" s="249"/>
      <c r="E87" s="250"/>
      <c r="F87" s="250"/>
      <c r="G87" s="250"/>
      <c r="H87" s="250"/>
      <c r="I87" s="100"/>
    </row>
  </sheetData>
  <sheetProtection password="8095" sheet="1" objects="1" scenarios="1" selectLockedCells="1"/>
  <mergeCells count="164">
    <mergeCell ref="B62:C62"/>
    <mergeCell ref="D62:E62"/>
    <mergeCell ref="B63:C63"/>
    <mergeCell ref="D69:E69"/>
    <mergeCell ref="D65:E65"/>
    <mergeCell ref="B68:C68"/>
    <mergeCell ref="D68:E68"/>
    <mergeCell ref="B69:C69"/>
    <mergeCell ref="B67:C67"/>
    <mergeCell ref="D67:E67"/>
    <mergeCell ref="B60:C60"/>
    <mergeCell ref="D60:E60"/>
    <mergeCell ref="B61:C61"/>
    <mergeCell ref="D61:E61"/>
    <mergeCell ref="B64:C64"/>
    <mergeCell ref="D64:E64"/>
    <mergeCell ref="B65:C65"/>
    <mergeCell ref="B66:C66"/>
    <mergeCell ref="D66:E66"/>
    <mergeCell ref="B47:D47"/>
    <mergeCell ref="E47:F47"/>
    <mergeCell ref="G47:I47"/>
    <mergeCell ref="B48:D48"/>
    <mergeCell ref="E48:F48"/>
    <mergeCell ref="G48:I48"/>
    <mergeCell ref="E52:F52"/>
    <mergeCell ref="G51:I51"/>
    <mergeCell ref="D63:E63"/>
    <mergeCell ref="G56:I56"/>
    <mergeCell ref="B56:D56"/>
    <mergeCell ref="E56:F56"/>
    <mergeCell ref="G53:I53"/>
    <mergeCell ref="G54:I54"/>
    <mergeCell ref="B59:C59"/>
    <mergeCell ref="D59:E59"/>
    <mergeCell ref="G49:I49"/>
    <mergeCell ref="G50:I50"/>
    <mergeCell ref="B55:D55"/>
    <mergeCell ref="E55:F55"/>
    <mergeCell ref="G55:I55"/>
    <mergeCell ref="B51:D51"/>
    <mergeCell ref="E51:F51"/>
    <mergeCell ref="B52:D52"/>
    <mergeCell ref="B54:D54"/>
    <mergeCell ref="E54:F54"/>
    <mergeCell ref="E72:H72"/>
    <mergeCell ref="E73:H73"/>
    <mergeCell ref="G52:I52"/>
    <mergeCell ref="B49:D49"/>
    <mergeCell ref="E49:F49"/>
    <mergeCell ref="B50:D50"/>
    <mergeCell ref="E50:F50"/>
    <mergeCell ref="A58:I58"/>
    <mergeCell ref="B53:D53"/>
    <mergeCell ref="E53:F53"/>
    <mergeCell ref="A43:I43"/>
    <mergeCell ref="B44:H44"/>
    <mergeCell ref="B45:I45"/>
    <mergeCell ref="B46:D46"/>
    <mergeCell ref="E46:F46"/>
    <mergeCell ref="G46:I46"/>
    <mergeCell ref="B82:D82"/>
    <mergeCell ref="B83:D83"/>
    <mergeCell ref="E83:H83"/>
    <mergeCell ref="E74:H74"/>
    <mergeCell ref="E75:H75"/>
    <mergeCell ref="E77:H77"/>
    <mergeCell ref="E78:H78"/>
    <mergeCell ref="E81:H81"/>
    <mergeCell ref="E82:H82"/>
    <mergeCell ref="B76:D76"/>
    <mergeCell ref="B80:D80"/>
    <mergeCell ref="B81:D81"/>
    <mergeCell ref="E79:H79"/>
    <mergeCell ref="E80:H80"/>
    <mergeCell ref="B87:D87"/>
    <mergeCell ref="E86:H86"/>
    <mergeCell ref="E87:H87"/>
    <mergeCell ref="B84:D84"/>
    <mergeCell ref="B85:D85"/>
    <mergeCell ref="E84:H84"/>
    <mergeCell ref="E85:H85"/>
    <mergeCell ref="B86:D86"/>
    <mergeCell ref="B77:D77"/>
    <mergeCell ref="B5:E5"/>
    <mergeCell ref="A8:I8"/>
    <mergeCell ref="A31:I31"/>
    <mergeCell ref="B10:D10"/>
    <mergeCell ref="E10:F10"/>
    <mergeCell ref="G10:H10"/>
    <mergeCell ref="B11:D11"/>
    <mergeCell ref="E11:F11"/>
    <mergeCell ref="E76:H76"/>
    <mergeCell ref="B6:E6"/>
    <mergeCell ref="F6:I6"/>
    <mergeCell ref="B9:D9"/>
    <mergeCell ref="E9:F9"/>
    <mergeCell ref="G9:H9"/>
    <mergeCell ref="A4:I4"/>
    <mergeCell ref="B72:D72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40:I40"/>
    <mergeCell ref="B24:D24"/>
    <mergeCell ref="E24:F24"/>
    <mergeCell ref="G24:H24"/>
    <mergeCell ref="B25:D25"/>
    <mergeCell ref="E25:F25"/>
    <mergeCell ref="G25:H25"/>
    <mergeCell ref="B75:D75"/>
    <mergeCell ref="B32:I32"/>
    <mergeCell ref="B73:D73"/>
    <mergeCell ref="B33:I33"/>
    <mergeCell ref="B34:I34"/>
    <mergeCell ref="B35:I35"/>
    <mergeCell ref="B36:I36"/>
    <mergeCell ref="B37:I37"/>
    <mergeCell ref="B38:I38"/>
    <mergeCell ref="B39:I39"/>
    <mergeCell ref="B78:D78"/>
    <mergeCell ref="B79:D79"/>
    <mergeCell ref="F5:G5"/>
    <mergeCell ref="H5:I5"/>
    <mergeCell ref="A28:I28"/>
    <mergeCell ref="B29:I29"/>
    <mergeCell ref="A27:I27"/>
    <mergeCell ref="B41:I41"/>
    <mergeCell ref="A71:I71"/>
    <mergeCell ref="B74:D74"/>
  </mergeCells>
  <conditionalFormatting sqref="A5:A6 A44">
    <cfRule type="expression" priority="1" dxfId="0" stopIfTrue="1">
      <formula>$K5=1</formula>
    </cfRule>
  </conditionalFormatting>
  <dataValidations count="8">
    <dataValidation type="date" operator="greaterThanOrEqual" allowBlank="1" showInputMessage="1" showErrorMessage="1" sqref="I73:I87">
      <formula1>36526</formula1>
    </dataValidation>
    <dataValidation operator="greaterThanOrEqual" allowBlank="1" showInputMessage="1" showErrorMessage="1" sqref="E73:H87"/>
    <dataValidation type="whole" operator="greaterThanOrEqual" allowBlank="1" showInputMessage="1" showErrorMessage="1" sqref="E10:H25 E47:F56 F6:I6">
      <formula1>0</formula1>
    </dataValidation>
    <dataValidation type="list" operator="greaterThanOrEqual" allowBlank="1" showInputMessage="1" showErrorMessage="1" sqref="F5:G5">
      <formula1>Elenco_Mesi</formula1>
    </dataValidation>
    <dataValidation type="list" operator="greaterThanOrEqual" allowBlank="1" showInputMessage="1" showErrorMessage="1" sqref="H5:I5">
      <formula1>Elenco_Anni</formula1>
    </dataValidation>
    <dataValidation type="list" operator="greaterThanOrEqual" allowBlank="1" showInputMessage="1" showErrorMessage="1" sqref="I44">
      <formula1>Elenco_Si_No</formula1>
    </dataValidation>
    <dataValidation type="list" operator="greaterThanOrEqual" allowBlank="1" showInputMessage="1" showErrorMessage="1" sqref="F60:F69">
      <formula1>Elenco_UnitaMisura</formula1>
    </dataValidation>
    <dataValidation type="decimal" operator="greaterThanOrEqual" allowBlank="1" showInputMessage="1" showErrorMessage="1" sqref="G60:G69 H60:H69">
      <formula1>0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&amp;L&amp;"Arial,Grassetto Corsivo"
Rilevazione delle attività dei Consigli Territoriali per l'Immigrazione nel 2008&amp;R&amp;G</oddHeader>
    <oddFooter>&amp;CPagina &amp;P di &amp;N</oddFooter>
  </headerFooter>
  <rowBreaks count="4" manualBreakCount="4">
    <brk id="26" max="255" man="1"/>
    <brk id="42" max="255" man="1"/>
    <brk id="57" max="255" man="1"/>
    <brk id="70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6" sqref="D6:G6"/>
    </sheetView>
  </sheetViews>
  <sheetFormatPr defaultColWidth="9.140625" defaultRowHeight="12.75"/>
  <cols>
    <col min="2" max="2" width="9.28125" style="0" bestFit="1" customWidth="1"/>
    <col min="11" max="11" width="0" style="0" hidden="1" customWidth="1"/>
  </cols>
  <sheetData>
    <row r="1" s="1" customFormat="1" ht="18">
      <c r="A1" s="1" t="s">
        <v>1046</v>
      </c>
    </row>
    <row r="2" s="2" customFormat="1" ht="15">
      <c r="A2" s="2" t="s">
        <v>362</v>
      </c>
    </row>
    <row r="3" ht="12.75">
      <c r="A3" s="33" t="s">
        <v>177</v>
      </c>
    </row>
    <row r="4" spans="1:9" ht="14.25" customHeight="1" thickBot="1">
      <c r="A4" s="175" t="s">
        <v>791</v>
      </c>
      <c r="B4" s="175"/>
      <c r="C4" s="175"/>
      <c r="D4" s="175"/>
      <c r="E4" s="175"/>
      <c r="F4" s="175"/>
      <c r="G4" s="175"/>
      <c r="H4" s="175"/>
      <c r="I4" s="175"/>
    </row>
    <row r="5" spans="2:9" s="5" customFormat="1" ht="27.75" customHeight="1" thickBot="1">
      <c r="B5" s="287" t="s">
        <v>1119</v>
      </c>
      <c r="C5" s="288"/>
      <c r="D5" s="289" t="s">
        <v>342</v>
      </c>
      <c r="E5" s="289"/>
      <c r="F5" s="289"/>
      <c r="G5" s="289"/>
      <c r="H5" s="283" t="s">
        <v>343</v>
      </c>
      <c r="I5" s="284"/>
    </row>
    <row r="6" spans="1:9" ht="39" customHeight="1">
      <c r="A6" s="29" t="s">
        <v>102</v>
      </c>
      <c r="B6" s="290"/>
      <c r="C6" s="285"/>
      <c r="D6" s="291"/>
      <c r="E6" s="291"/>
      <c r="F6" s="291"/>
      <c r="G6" s="291"/>
      <c r="H6" s="285"/>
      <c r="I6" s="286"/>
    </row>
    <row r="7" spans="1:9" ht="39" customHeight="1">
      <c r="A7" s="29" t="s">
        <v>103</v>
      </c>
      <c r="B7" s="277"/>
      <c r="C7" s="278"/>
      <c r="D7" s="124"/>
      <c r="E7" s="124"/>
      <c r="F7" s="124"/>
      <c r="G7" s="124"/>
      <c r="H7" s="278"/>
      <c r="I7" s="281"/>
    </row>
    <row r="8" spans="1:9" ht="39" customHeight="1">
      <c r="A8" s="29" t="s">
        <v>104</v>
      </c>
      <c r="B8" s="277"/>
      <c r="C8" s="278"/>
      <c r="D8" s="124"/>
      <c r="E8" s="124"/>
      <c r="F8" s="124"/>
      <c r="G8" s="124"/>
      <c r="H8" s="278"/>
      <c r="I8" s="281"/>
    </row>
    <row r="9" spans="1:9" ht="39" customHeight="1">
      <c r="A9" s="29" t="s">
        <v>349</v>
      </c>
      <c r="B9" s="277"/>
      <c r="C9" s="278"/>
      <c r="D9" s="124"/>
      <c r="E9" s="124"/>
      <c r="F9" s="124"/>
      <c r="G9" s="124"/>
      <c r="H9" s="278"/>
      <c r="I9" s="281"/>
    </row>
    <row r="10" spans="1:9" ht="39" customHeight="1">
      <c r="A10" s="29" t="s">
        <v>350</v>
      </c>
      <c r="B10" s="277"/>
      <c r="C10" s="278"/>
      <c r="D10" s="124"/>
      <c r="E10" s="124"/>
      <c r="F10" s="124"/>
      <c r="G10" s="124"/>
      <c r="H10" s="278"/>
      <c r="I10" s="281"/>
    </row>
    <row r="11" spans="1:9" ht="39" customHeight="1">
      <c r="A11" s="29" t="s">
        <v>351</v>
      </c>
      <c r="B11" s="277"/>
      <c r="C11" s="278"/>
      <c r="D11" s="124"/>
      <c r="E11" s="124"/>
      <c r="F11" s="124"/>
      <c r="G11" s="124"/>
      <c r="H11" s="278"/>
      <c r="I11" s="281"/>
    </row>
    <row r="12" spans="1:9" ht="39" customHeight="1">
      <c r="A12" s="29" t="s">
        <v>352</v>
      </c>
      <c r="B12" s="277"/>
      <c r="C12" s="278"/>
      <c r="D12" s="124"/>
      <c r="E12" s="124"/>
      <c r="F12" s="124"/>
      <c r="G12" s="124"/>
      <c r="H12" s="278"/>
      <c r="I12" s="281"/>
    </row>
    <row r="13" spans="1:9" ht="39" customHeight="1">
      <c r="A13" s="29" t="s">
        <v>353</v>
      </c>
      <c r="B13" s="277"/>
      <c r="C13" s="278"/>
      <c r="D13" s="124"/>
      <c r="E13" s="124"/>
      <c r="F13" s="124"/>
      <c r="G13" s="124"/>
      <c r="H13" s="278"/>
      <c r="I13" s="281"/>
    </row>
    <row r="14" spans="1:9" ht="39" customHeight="1">
      <c r="A14" s="29" t="s">
        <v>354</v>
      </c>
      <c r="B14" s="277"/>
      <c r="C14" s="278"/>
      <c r="D14" s="124"/>
      <c r="E14" s="124"/>
      <c r="F14" s="124"/>
      <c r="G14" s="124"/>
      <c r="H14" s="278"/>
      <c r="I14" s="281"/>
    </row>
    <row r="15" spans="1:9" ht="39" customHeight="1" thickBot="1">
      <c r="A15" s="29" t="s">
        <v>355</v>
      </c>
      <c r="B15" s="279"/>
      <c r="C15" s="280"/>
      <c r="D15" s="126"/>
      <c r="E15" s="126"/>
      <c r="F15" s="126"/>
      <c r="G15" s="126"/>
      <c r="H15" s="280"/>
      <c r="I15" s="282"/>
    </row>
    <row r="16" ht="12.75">
      <c r="A16" s="33" t="s">
        <v>177</v>
      </c>
    </row>
    <row r="17" spans="1:9" ht="12.75" customHeight="1" thickBot="1">
      <c r="A17" s="175" t="s">
        <v>356</v>
      </c>
      <c r="B17" s="175"/>
      <c r="C17" s="175"/>
      <c r="D17" s="175"/>
      <c r="E17" s="175"/>
      <c r="F17" s="175"/>
      <c r="G17" s="175"/>
      <c r="H17" s="175"/>
      <c r="I17" s="175"/>
    </row>
    <row r="18" spans="1:11" ht="27" customHeight="1" thickBot="1">
      <c r="A18" s="29" t="s">
        <v>358</v>
      </c>
      <c r="B18" s="274" t="s">
        <v>357</v>
      </c>
      <c r="C18" s="275"/>
      <c r="D18" s="275"/>
      <c r="E18" s="276"/>
      <c r="F18" s="161"/>
      <c r="G18" s="161"/>
      <c r="H18" s="161"/>
      <c r="I18" s="162"/>
      <c r="K18">
        <f>IF(F18="",1,0)</f>
        <v>1</v>
      </c>
    </row>
    <row r="19" ht="12.75">
      <c r="A19" s="33" t="s">
        <v>177</v>
      </c>
    </row>
    <row r="20" spans="1:9" ht="26.25" customHeight="1" thickBot="1">
      <c r="A20" s="175" t="s">
        <v>360</v>
      </c>
      <c r="B20" s="175"/>
      <c r="C20" s="175"/>
      <c r="D20" s="175"/>
      <c r="E20" s="175"/>
      <c r="F20" s="175"/>
      <c r="G20" s="175"/>
      <c r="H20" s="175"/>
      <c r="I20" s="175"/>
    </row>
    <row r="21" spans="1:11" ht="27" customHeight="1" thickBot="1">
      <c r="A21" s="29" t="s">
        <v>359</v>
      </c>
      <c r="B21" s="274" t="s">
        <v>361</v>
      </c>
      <c r="C21" s="275"/>
      <c r="D21" s="275"/>
      <c r="E21" s="276"/>
      <c r="F21" s="161"/>
      <c r="G21" s="161"/>
      <c r="H21" s="161"/>
      <c r="I21" s="162"/>
      <c r="K21">
        <f>IF(F21="",1,0)</f>
        <v>1</v>
      </c>
    </row>
  </sheetData>
  <sheetProtection password="8095" sheet="1" objects="1" scenarios="1" selectLockedCells="1"/>
  <mergeCells count="40">
    <mergeCell ref="A4:I4"/>
    <mergeCell ref="H5:I5"/>
    <mergeCell ref="H6:I6"/>
    <mergeCell ref="B5:C5"/>
    <mergeCell ref="D5:G5"/>
    <mergeCell ref="B6:C6"/>
    <mergeCell ref="D6:G6"/>
    <mergeCell ref="H10:I10"/>
    <mergeCell ref="H7:I7"/>
    <mergeCell ref="H8:I8"/>
    <mergeCell ref="H13:I13"/>
    <mergeCell ref="H9:I9"/>
    <mergeCell ref="H14:I14"/>
    <mergeCell ref="H11:I11"/>
    <mergeCell ref="H12:I12"/>
    <mergeCell ref="H15:I15"/>
    <mergeCell ref="A17:I17"/>
    <mergeCell ref="B15:C15"/>
    <mergeCell ref="D15:G15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8:E18"/>
    <mergeCell ref="F18:I18"/>
    <mergeCell ref="A20:I20"/>
    <mergeCell ref="B21:E21"/>
    <mergeCell ref="F21:I21"/>
  </mergeCells>
  <conditionalFormatting sqref="A18 A21">
    <cfRule type="expression" priority="1" dxfId="0" stopIfTrue="1">
      <formula>$K18=1</formula>
    </cfRule>
  </conditionalFormatting>
  <dataValidations count="2">
    <dataValidation type="list" allowBlank="1" showInputMessage="1" showErrorMessage="1" sqref="H6:I15">
      <formula1>Elenco_target</formula1>
    </dataValidation>
    <dataValidation type="whole" operator="greaterThanOrEqual" allowBlank="1" showInputMessage="1" showErrorMessage="1" sqref="F18:I18 F21:I21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headerFooter alignWithMargins="0">
    <oddHeader>&amp;L
&amp;"Arial,Grassetto Corsivo"Rilevazione delle attività dei Consigli Territoriali per l'Immigrazione nel 2008&amp;R&amp;G</oddHeader>
    <oddFooter>&amp;CPagina &amp;P di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girardotti</cp:lastModifiedBy>
  <cp:lastPrinted>2009-03-09T13:58:45Z</cp:lastPrinted>
  <dcterms:created xsi:type="dcterms:W3CDTF">2008-11-29T15:56:57Z</dcterms:created>
  <dcterms:modified xsi:type="dcterms:W3CDTF">2009-04-16T08:06:16Z</dcterms:modified>
  <cp:category/>
  <cp:version/>
  <cp:contentType/>
  <cp:contentStatus/>
</cp:coreProperties>
</file>